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daquinost\Desktop\"/>
    </mc:Choice>
  </mc:AlternateContent>
  <xr:revisionPtr revIDLastSave="0" documentId="13_ncr:1_{ED3301CF-7877-4514-B667-6A457EF2940C}" xr6:coauthVersionLast="46" xr6:coauthVersionMax="46" xr10:uidLastSave="{00000000-0000-0000-0000-000000000000}"/>
  <bookViews>
    <workbookView xWindow="8370" yWindow="3675" windowWidth="22005" windowHeight="15435" tabRatio="817" xr2:uid="{00000000-000D-0000-FFFF-FFFF00000000}"/>
  </bookViews>
  <sheets>
    <sheet name="Istruzioni" sheetId="23" r:id="rId1"/>
    <sheet name="1. Acquisizione dati " sheetId="4" r:id="rId2"/>
    <sheet name="2. Cockpit I" sheetId="1" r:id="rId3"/>
    <sheet name="3. Cockpit II" sheetId="6" r:id="rId4"/>
    <sheet name="4. Confronto Svizzera" sheetId="21" r:id="rId5"/>
    <sheet name="5. Infortunio professionale" sheetId="7" r:id="rId6"/>
    <sheet name="6. Infortunio non professionale" sheetId="8" r:id="rId7"/>
    <sheet name="7. Malattia" sheetId="9" r:id="rId8"/>
    <sheet name="8. Dati settoriali " sheetId="2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9" l="1"/>
  <c r="B14" i="9"/>
  <c r="B13" i="9"/>
  <c r="B12" i="9"/>
  <c r="B11" i="9"/>
  <c r="B10" i="9"/>
  <c r="B9" i="9"/>
  <c r="B8" i="9"/>
  <c r="B7" i="9"/>
  <c r="B6" i="9"/>
  <c r="B5" i="9"/>
  <c r="B5" i="8"/>
  <c r="B15" i="8"/>
  <c r="B14" i="8"/>
  <c r="B13" i="8"/>
  <c r="B12" i="8"/>
  <c r="B11" i="8"/>
  <c r="B10" i="8"/>
  <c r="B9" i="8"/>
  <c r="B8" i="8"/>
  <c r="B7" i="8"/>
  <c r="B6" i="8"/>
  <c r="B7" i="7"/>
  <c r="B16" i="7"/>
  <c r="B15" i="7"/>
  <c r="B14" i="7"/>
  <c r="B13" i="7"/>
  <c r="B12" i="7"/>
  <c r="B11" i="7"/>
  <c r="B10" i="7"/>
  <c r="B9" i="7"/>
  <c r="B8" i="7"/>
  <c r="B6" i="7"/>
  <c r="B6" i="21"/>
  <c r="F6" i="21"/>
  <c r="D7" i="21"/>
  <c r="D6" i="21"/>
  <c r="G6" i="21"/>
  <c r="E6" i="21"/>
  <c r="C6" i="21"/>
  <c r="B7" i="21"/>
  <c r="D12" i="6"/>
  <c r="D11" i="6"/>
  <c r="D10" i="6"/>
  <c r="D9" i="6"/>
  <c r="D8" i="6"/>
  <c r="D7" i="6"/>
  <c r="D6" i="6"/>
  <c r="D5" i="6"/>
  <c r="C12" i="6"/>
  <c r="C11" i="6"/>
  <c r="C10" i="6"/>
  <c r="C9" i="6"/>
  <c r="C8" i="6"/>
  <c r="C7" i="6"/>
  <c r="C6" i="6"/>
  <c r="B12" i="6"/>
  <c r="B11" i="6"/>
  <c r="B10" i="6"/>
  <c r="B9" i="6"/>
  <c r="B8" i="6"/>
  <c r="B7" i="6"/>
  <c r="B6" i="6"/>
  <c r="C5" i="6"/>
  <c r="B5" i="6"/>
  <c r="B5" i="1"/>
  <c r="D6" i="1"/>
  <c r="D5" i="1"/>
  <c r="C6" i="1"/>
  <c r="C5" i="1"/>
  <c r="B6" i="1"/>
  <c r="X9" i="4" l="1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J11" i="4"/>
  <c r="F10" i="4"/>
  <c r="B9" i="4"/>
  <c r="F8" i="4"/>
  <c r="F9" i="4"/>
  <c r="F11" i="4"/>
  <c r="F12" i="4"/>
  <c r="B8" i="4"/>
  <c r="B10" i="4"/>
  <c r="B11" i="4"/>
  <c r="B12" i="4"/>
  <c r="B13" i="4"/>
  <c r="J8" i="4"/>
  <c r="J9" i="4"/>
  <c r="J10" i="4"/>
  <c r="T9" i="4"/>
  <c r="T10" i="4"/>
  <c r="T11" i="4"/>
  <c r="T12" i="4"/>
  <c r="T13" i="4"/>
  <c r="T8" i="4"/>
  <c r="P9" i="4"/>
  <c r="P10" i="4"/>
  <c r="P11" i="4"/>
  <c r="P12" i="4"/>
  <c r="P8" i="4"/>
  <c r="A5" i="8" l="1"/>
  <c r="J24" i="4" l="1"/>
  <c r="J23" i="4"/>
  <c r="J22" i="4"/>
  <c r="J21" i="4"/>
  <c r="J20" i="4"/>
  <c r="J19" i="4"/>
  <c r="J18" i="4"/>
  <c r="J17" i="4"/>
  <c r="J16" i="4"/>
  <c r="J15" i="4"/>
  <c r="J14" i="4"/>
  <c r="J13" i="4"/>
  <c r="J12" i="4"/>
  <c r="Z25" i="4" l="1"/>
  <c r="V25" i="4"/>
  <c r="R25" i="4"/>
  <c r="L25" i="4"/>
  <c r="H25" i="4"/>
  <c r="D25" i="4"/>
  <c r="X8" i="4"/>
  <c r="T24" i="4"/>
  <c r="T23" i="4"/>
  <c r="T22" i="4"/>
  <c r="T21" i="4"/>
  <c r="T20" i="4"/>
  <c r="T19" i="4"/>
  <c r="T18" i="4"/>
  <c r="T17" i="4"/>
  <c r="T16" i="4"/>
  <c r="T15" i="4"/>
  <c r="T14" i="4"/>
  <c r="P24" i="4"/>
  <c r="P23" i="4"/>
  <c r="AB23" i="4" s="1"/>
  <c r="P22" i="4"/>
  <c r="P21" i="4"/>
  <c r="P20" i="4"/>
  <c r="P19" i="4"/>
  <c r="AB19" i="4" s="1"/>
  <c r="P18" i="4"/>
  <c r="P17" i="4"/>
  <c r="P16" i="4"/>
  <c r="P15" i="4"/>
  <c r="AB15" i="4" s="1"/>
  <c r="P14" i="4"/>
  <c r="P13" i="4"/>
  <c r="AB13" i="4" s="1"/>
  <c r="AB12" i="4"/>
  <c r="AB11" i="4"/>
  <c r="F24" i="4"/>
  <c r="F23" i="4"/>
  <c r="F22" i="4"/>
  <c r="F21" i="4"/>
  <c r="F20" i="4"/>
  <c r="F19" i="4"/>
  <c r="F18" i="4"/>
  <c r="F17" i="4"/>
  <c r="F16" i="4"/>
  <c r="F15" i="4"/>
  <c r="F14" i="4"/>
  <c r="F13" i="4"/>
  <c r="N13" i="4" s="1"/>
  <c r="N11" i="4"/>
  <c r="B24" i="4"/>
  <c r="B23" i="4"/>
  <c r="N23" i="4" s="1"/>
  <c r="B22" i="4"/>
  <c r="N22" i="4" s="1"/>
  <c r="B21" i="4"/>
  <c r="B20" i="4"/>
  <c r="B19" i="4"/>
  <c r="N19" i="4" s="1"/>
  <c r="B18" i="4"/>
  <c r="N18" i="4" s="1"/>
  <c r="B17" i="4"/>
  <c r="B16" i="4"/>
  <c r="B15" i="4"/>
  <c r="N15" i="4" s="1"/>
  <c r="B14" i="4"/>
  <c r="N14" i="4" s="1"/>
  <c r="N12" i="4"/>
  <c r="AB14" i="4" l="1"/>
  <c r="AB18" i="4"/>
  <c r="AB22" i="4"/>
  <c r="AB20" i="4"/>
  <c r="AB24" i="4"/>
  <c r="N16" i="4"/>
  <c r="N20" i="4"/>
  <c r="N24" i="4"/>
  <c r="AB17" i="4"/>
  <c r="AB21" i="4"/>
  <c r="AB16" i="4"/>
  <c r="N17" i="4"/>
  <c r="N21" i="4"/>
  <c r="E11" i="6" l="1"/>
  <c r="E7" i="6"/>
  <c r="A6" i="7"/>
  <c r="AA25" i="4" l="1"/>
  <c r="Y25" i="4"/>
  <c r="W25" i="4"/>
  <c r="U25" i="4"/>
  <c r="S25" i="4"/>
  <c r="Q25" i="4"/>
  <c r="M25" i="4"/>
  <c r="K25" i="4"/>
  <c r="I25" i="4"/>
  <c r="G25" i="4"/>
  <c r="E25" i="4"/>
  <c r="C25" i="4"/>
  <c r="X25" i="4" l="1"/>
  <c r="AB10" i="4"/>
  <c r="T25" i="4"/>
  <c r="AB8" i="4"/>
  <c r="AB9" i="4"/>
  <c r="P25" i="4"/>
  <c r="J25" i="4"/>
  <c r="N9" i="4"/>
  <c r="N10" i="4"/>
  <c r="F25" i="4"/>
  <c r="N8" i="4"/>
  <c r="B25" i="4"/>
  <c r="E10" i="6" l="1"/>
  <c r="E6" i="6"/>
  <c r="E12" i="6"/>
  <c r="E8" i="6"/>
  <c r="N25" i="4"/>
  <c r="AB25" i="4"/>
  <c r="E5" i="1" l="1"/>
  <c r="E6" i="1"/>
  <c r="E9" i="6"/>
  <c r="E5" i="6"/>
</calcChain>
</file>

<file path=xl/sharedStrings.xml><?xml version="1.0" encoding="utf-8"?>
<sst xmlns="http://schemas.openxmlformats.org/spreadsheetml/2006/main" count="162" uniqueCount="95">
  <si>
    <t xml:space="preserve">Indicazioni per la registrazione e l'analisi delle assenze (IP, INP e malattia) </t>
  </si>
  <si>
    <t>Questo modello Excel vi aiuta a farvi una rapida idea dello «stato di salute» della vostra azienda inserendo pochi dati.</t>
  </si>
  <si>
    <t xml:space="preserve">Le assenze vanno inserite solo nel foglio «1. Acquisizione dati». 
Nei fogli da «2. Cockpit» a «7. Malattia», le assenze registrate vengono rappresentate sotto forma di tabelle e grafici. </t>
  </si>
  <si>
    <t>Acquisizione dati</t>
  </si>
  <si>
    <r>
      <t xml:space="preserve">Cliccate sulla scheda «1. Acquisizione dati» per inserire il numero e la durata delle assenze.
Assenze: infortunio professionale (IP), infortunio non professionale (INP) e malattia (M).
Gli occupati a tempo pieno (somma di tutti i gradi di occupazione / 100) e i giorni di lavoro previsti (226) possono essere modificati a seconda delle specificità dell'azienda. I nomi e i dati già inseriti a titolo di esempio possono essere cancellati o sovrascritti. 
</t>
    </r>
    <r>
      <rPr>
        <b/>
        <sz val="12"/>
        <color theme="1"/>
        <rFont val="Calibri"/>
        <family val="2"/>
      </rPr>
      <t>Numero di assenze IP, INP, M</t>
    </r>
    <r>
      <rPr>
        <sz val="12"/>
        <color rgb="FFFF0000"/>
        <rFont val="Calibri"/>
        <family val="2"/>
      </rPr>
      <t xml:space="preserve"> </t>
    </r>
    <r>
      <rPr>
        <sz val="12"/>
        <color theme="1"/>
        <rFont val="Calibri"/>
        <family val="2"/>
      </rPr>
      <t xml:space="preserve"> 
Nella tabella gialla occorre inserire il numero di infortuni e malattie del collaboratore specifico; ogni una nuova assenza (IP, INP, M) va ad aggiungersi a quelle già presenti. Le assenze si possono anche registrare in funzione della durata. È possibile modificare le categorie predefinite in base alle proprie esigenze. 
</t>
    </r>
    <r>
      <rPr>
        <b/>
        <sz val="12"/>
        <color theme="1"/>
        <rFont val="Calibri"/>
        <family val="2"/>
      </rPr>
      <t xml:space="preserve">Durata delle assenze IP, INP, M 
</t>
    </r>
    <r>
      <rPr>
        <sz val="12"/>
        <color theme="1"/>
        <rFont val="Calibri"/>
        <family val="2"/>
      </rPr>
      <t xml:space="preserve">Nella tabella verde occorre indicare la durata delle assenze (infortunio o malattia) espressa in giorni, in base al grado di occupazione del collaboratore specifico: ad esempio, se un collaboratore al 50 per cento rimane assente per 10 giorni, bisogna indicare 5 giorni. Il fine settimana non viene conteggiato; ogni nuova assenza va ad aggiungersi ai giorni già registrati. 
</t>
    </r>
  </si>
  <si>
    <t xml:space="preserve">Panoramica delle analisi  </t>
  </si>
  <si>
    <t xml:space="preserve">Nei fogli da «2. Cockpit» a «7. Malattia», le assenze registrate vengono rappresentate sotto forma di tabelle e grafici. 
2. Cockpit I: IP, NP e M in base a numero e durata 
3. Cockpit II: IP, NP e M in base a numero e durata con suddivisione per categorie
4. Confronto Svizzera:  rischi di infortunio IP / INP e giorni di assenza in rapporto alla media svizzera 
5. Infortunio professionale: assenze per infortuni professionali 
6. Infortunio non professionale: assenze per infortuni non professionali 
7. Malattia: assenze per malattia 
8. Dati settoriali: panoramica dei rischi di infortunio professionale e non professionale e dei giorni di assenza per settore / attività economica
Inserendo tutti i dati in conformità al modello riportato nella scheda «Acquisizione dati», potrete effettuare numerose analisi e disporre così di una base preziosa per le vostre attività di prevenzione.  
</t>
  </si>
  <si>
    <t xml:space="preserve">Gestione delle assenze e prevenzione  </t>
  </si>
  <si>
    <t xml:space="preserve">Alla pagina www.suva.ch/gestione potete trovare indicazioni e raccomandazioni utili per ottimizzare la vostra gestione delle assenze,
mentre alla pagina www.suva.ch/moduliperlaprevenzione sono disponibili diversi moduli di prevenzione pronti all'uso. </t>
  </si>
  <si>
    <t>IP</t>
  </si>
  <si>
    <t>INP</t>
  </si>
  <si>
    <t>Giorni di assenza</t>
  </si>
  <si>
    <t>1. Acquisizione dati</t>
  </si>
  <si>
    <t xml:space="preserve">Nella tabella gialla occorre inserire il numero di assenze (IP, INP, M) del collaboratore specifico. </t>
  </si>
  <si>
    <t xml:space="preserve">Nella tabella verde occorre indicare la durata delle assenze (IP, INP, M) in base al grado di occupazione del collaboratore specifico. </t>
  </si>
  <si>
    <t>Numero delle assenze per evento (IP, INP, M)</t>
  </si>
  <si>
    <t xml:space="preserve">Durata delle assenze per evento in giorni </t>
  </si>
  <si>
    <t xml:space="preserve">IP </t>
  </si>
  <si>
    <t>M</t>
  </si>
  <si>
    <t xml:space="preserve">Cognome, nome </t>
  </si>
  <si>
    <t xml:space="preserve"> 1-3 giorni</t>
  </si>
  <si>
    <t xml:space="preserve"> 4-10 giorni</t>
  </si>
  <si>
    <t xml:space="preserve"> 11-30 giorni</t>
  </si>
  <si>
    <t xml:space="preserve">INP </t>
  </si>
  <si>
    <t>1-3 
giorni</t>
  </si>
  <si>
    <t xml:space="preserve">M </t>
  </si>
  <si>
    <t xml:space="preserve">Totale casi </t>
  </si>
  <si>
    <t xml:space="preserve">Totale giorni di assenza </t>
  </si>
  <si>
    <t xml:space="preserve">Modello Mario </t>
  </si>
  <si>
    <t>Modello Anna</t>
  </si>
  <si>
    <t>Modello Marco</t>
  </si>
  <si>
    <t>Modello Maria</t>
  </si>
  <si>
    <t xml:space="preserve">Totale </t>
  </si>
  <si>
    <t xml:space="preserve">Ulteriori indicazioni: modificate le unità di personale e i giorni di lavoro previsti a seconda delle specificità della vostra azienda.   </t>
  </si>
  <si>
    <t xml:space="preserve">Occupati a tempo pieno </t>
  </si>
  <si>
    <t xml:space="preserve">Giorni di lavoro previsti </t>
  </si>
  <si>
    <t xml:space="preserve">  </t>
  </si>
  <si>
    <t>2. Cockpit I</t>
  </si>
  <si>
    <t xml:space="preserve">La tabella e il grafico mostrano la somma delle assenze in base al numero e alla durata registrate nella scheda «Acquisizione dati». </t>
  </si>
  <si>
    <t>Infortunio professionale</t>
  </si>
  <si>
    <t xml:space="preserve">Infortunio non professionale </t>
  </si>
  <si>
    <t xml:space="preserve">Malattia </t>
  </si>
  <si>
    <t>Totale complessivo</t>
  </si>
  <si>
    <t>Numero di casi</t>
  </si>
  <si>
    <t>3. Cockpit II</t>
  </si>
  <si>
    <t xml:space="preserve">La tabella e i grafici mostrano la somma delle assenze tenendo conto delle categorie stabilite (durata breve, media o lunga).  </t>
  </si>
  <si>
    <t>Numero totale di casi</t>
  </si>
  <si>
    <t xml:space="preserve">Numero assenze di 1-3 giorni </t>
  </si>
  <si>
    <t>Numero assenze di 4-10 giorni</t>
  </si>
  <si>
    <t>Numero assenze di 11-30 giorni</t>
  </si>
  <si>
    <t>Totale giorni di assenza</t>
  </si>
  <si>
    <t>Giorni di assenza di breve durata (1-3 giorni)</t>
  </si>
  <si>
    <t>Giorni di assenza di media durata (4-10 giorni)</t>
  </si>
  <si>
    <t>Giorni di assenza di lunga durata (11-30 giorni)</t>
  </si>
  <si>
    <t>4. Confronto Svizzera</t>
  </si>
  <si>
    <t xml:space="preserve">La tabella e i grafici mettono a confronto i valori calcolati per la vostra azienda con la media svizzera*.  </t>
  </si>
  <si>
    <t>IP – la mia azienda ogni 1000 occupati a tempo pieno</t>
  </si>
  <si>
    <t>IP – media* svizzera ogni 1000 occupati a tempo pieno</t>
  </si>
  <si>
    <t>INP – la mia azienda ogni 1000 occupati a tempo pieno</t>
  </si>
  <si>
    <t>INP – media* svizzera ogni 1000 occupati a tempo pieno</t>
  </si>
  <si>
    <t xml:space="preserve">Giorni di assenza per OTP  </t>
  </si>
  <si>
    <t xml:space="preserve">Giorni di assenza ogni OTP CH* </t>
  </si>
  <si>
    <t>Rischio di infortunio (valore convertito su 1000 occupati a tempo pieno)</t>
  </si>
  <si>
    <t xml:space="preserve">* I confronti con i valori del proprio settore sono più significativi rispetto a quelli con la media svizzera. 
Inserite i valori del vostro settore (vedi foglio 8) nei campi corrispondenti della tabella sopra riportata.    </t>
  </si>
  <si>
    <t xml:space="preserve">5. Infortunio professionale </t>
  </si>
  <si>
    <t xml:space="preserve">La tabella e il grafico mostrano i dati sulle assenze dovute a infortuni professionali registrate nella vostra azienda.   </t>
  </si>
  <si>
    <t>Numero assenze di 1-3 giorni</t>
  </si>
  <si>
    <t>Rischio di infortunio (valore convertito su 1000 occupati a tempo pieno)</t>
  </si>
  <si>
    <t>Rischio di assenza in giorni di lavoro per OTP</t>
  </si>
  <si>
    <t>Tasso di assenza in percentuale dei giorni di lavoro previsti</t>
  </si>
  <si>
    <t xml:space="preserve">6. Infortunio non professionale  </t>
  </si>
  <si>
    <t xml:space="preserve">La tabella e il grafico mostrano i dati sulle assenze dovute a infortuni non professionali registrate nella vostra azienda.   </t>
  </si>
  <si>
    <t xml:space="preserve">7. Malattia   </t>
  </si>
  <si>
    <t xml:space="preserve">La tabella e il grafico mostrano i dati relativi alle assenze dovute a malattia registrate nella vostra azienda.   </t>
  </si>
  <si>
    <t xml:space="preserve">Rischio di infortunio professionale (IP), rischio di infortunio non professionale (INP) e giorni di assenza per attività economica / settore </t>
  </si>
  <si>
    <r>
      <t>Settore</t>
    </r>
    <r>
      <rPr>
        <b/>
        <vertAlign val="superscript"/>
        <sz val="14"/>
        <color theme="1"/>
        <rFont val="Calibri"/>
        <family val="2"/>
        <scheme val="minor"/>
      </rPr>
      <t xml:space="preserve"> </t>
    </r>
  </si>
  <si>
    <t>Rischio IP ogni 
1000 OTP</t>
  </si>
  <si>
    <t>Rischio INP ogni 
1000 OTP</t>
  </si>
  <si>
    <t xml:space="preserve">Giorni di assenza per occupato a tempo pieno </t>
  </si>
  <si>
    <t>Costruzioni / edilizia</t>
  </si>
  <si>
    <t xml:space="preserve">Attività finanziarie e assicurative </t>
  </si>
  <si>
    <t xml:space="preserve">Servizi libero-professionali, scientifici e tecnici </t>
  </si>
  <si>
    <t>Ristorazione / alloggio e gastronomia</t>
  </si>
  <si>
    <t>Sanità e assistenza sociale</t>
  </si>
  <si>
    <t>Commercio, manutenzione e riparazione di veicoli</t>
  </si>
  <si>
    <t>Immobili, altri servizi economici</t>
  </si>
  <si>
    <t xml:space="preserve">Informazione e comunicazione </t>
  </si>
  <si>
    <t xml:space="preserve">Arte, intrattenimento, lavori domestici, altri servizi  </t>
  </si>
  <si>
    <t>Agricoltura e selvicoltura</t>
  </si>
  <si>
    <t>Amministrazione pubblica, difesa, assicurazione sociale</t>
  </si>
  <si>
    <t>Attività manifatturiere e di approvvigionamento energetico</t>
  </si>
  <si>
    <t xml:space="preserve">Trasporto e magazzinaggio </t>
  </si>
  <si>
    <t>Valori aggiornati al 20 febbraio 2021</t>
  </si>
  <si>
    <t>Per domande e osservazioni: modulidiprevenzione@suva.ch</t>
  </si>
  <si>
    <t>Media Svizzera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</si>
</sst>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4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4"/>
      <name val="Calibri"/>
      <family val="2"/>
      <scheme val="minor"/>
    </font>
    <font>
      <b/>
      <sz val="24"/>
      <color rgb="FF595959"/>
      <name val="Calibri"/>
      <family val="2"/>
      <scheme val="minor"/>
    </font>
    <font>
      <sz val="21.6"/>
      <color rgb="FF595959"/>
      <name val="Arial"/>
      <family val="2"/>
    </font>
    <font>
      <sz val="24"/>
      <color rgb="FF595959"/>
      <name val="Calibri"/>
      <family val="2"/>
      <scheme val="minor"/>
    </font>
    <font>
      <b/>
      <sz val="32"/>
      <color rgb="FF59595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18" fillId="15" borderId="7" applyNumberFormat="0" applyAlignment="0" applyProtection="0"/>
  </cellStyleXfs>
  <cellXfs count="91">
    <xf numFmtId="0" fontId="0" fillId="0" borderId="0" xfId="0"/>
    <xf numFmtId="0" fontId="0" fillId="2" borderId="1" xfId="0" applyFill="1" applyBorder="1"/>
    <xf numFmtId="0" fontId="0" fillId="3" borderId="0" xfId="0" applyFill="1"/>
    <xf numFmtId="0" fontId="0" fillId="4" borderId="1" xfId="0" applyFill="1" applyBorder="1"/>
    <xf numFmtId="0" fontId="0" fillId="5" borderId="0" xfId="0" applyFill="1" applyBorder="1"/>
    <xf numFmtId="0" fontId="0" fillId="4" borderId="2" xfId="0" applyFill="1" applyBorder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left" vertical="top" wrapText="1"/>
    </xf>
    <xf numFmtId="0" fontId="3" fillId="6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left" vertical="top" wrapText="1"/>
    </xf>
    <xf numFmtId="0" fontId="5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left" vertical="top" wrapText="1"/>
    </xf>
    <xf numFmtId="0" fontId="0" fillId="8" borderId="1" xfId="0" applyFill="1" applyBorder="1"/>
    <xf numFmtId="0" fontId="6" fillId="0" borderId="0" xfId="0" applyFont="1"/>
    <xf numFmtId="0" fontId="7" fillId="7" borderId="0" xfId="0" applyFont="1" applyFill="1" applyAlignment="1">
      <alignment horizontal="left" vertical="top" wrapText="1"/>
    </xf>
    <xf numFmtId="0" fontId="0" fillId="10" borderId="0" xfId="0" applyFill="1" applyBorder="1"/>
    <xf numFmtId="0" fontId="0" fillId="10" borderId="0" xfId="0" applyFill="1" applyBorder="1" applyAlignment="1">
      <alignment wrapText="1"/>
    </xf>
    <xf numFmtId="0" fontId="1" fillId="5" borderId="0" xfId="0" applyFont="1" applyFill="1" applyBorder="1"/>
    <xf numFmtId="0" fontId="1" fillId="9" borderId="0" xfId="0" applyFont="1" applyFill="1" applyBorder="1"/>
    <xf numFmtId="0" fontId="9" fillId="11" borderId="1" xfId="0" applyFont="1" applyFill="1" applyBorder="1"/>
    <xf numFmtId="0" fontId="9" fillId="11" borderId="1" xfId="0" applyFont="1" applyFill="1" applyBorder="1" applyAlignment="1">
      <alignment horizontal="center" wrapText="1"/>
    </xf>
    <xf numFmtId="0" fontId="9" fillId="11" borderId="1" xfId="0" applyFont="1" applyFill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" fillId="8" borderId="1" xfId="0" applyFont="1" applyFill="1" applyBorder="1"/>
    <xf numFmtId="0" fontId="0" fillId="0" borderId="0" xfId="0" applyFill="1" applyBorder="1"/>
    <xf numFmtId="0" fontId="10" fillId="5" borderId="1" xfId="0" applyFont="1" applyFill="1" applyBorder="1"/>
    <xf numFmtId="0" fontId="11" fillId="9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wrapText="1"/>
    </xf>
    <xf numFmtId="0" fontId="10" fillId="11" borderId="1" xfId="0" applyFont="1" applyFill="1" applyBorder="1" applyAlignment="1">
      <alignment horizontal="center" wrapText="1"/>
    </xf>
    <xf numFmtId="0" fontId="10" fillId="11" borderId="1" xfId="0" quotePrefix="1" applyFont="1" applyFill="1" applyBorder="1" applyAlignment="1">
      <alignment horizontal="center" wrapText="1"/>
    </xf>
    <xf numFmtId="0" fontId="10" fillId="12" borderId="1" xfId="0" applyFont="1" applyFill="1" applyBorder="1" applyAlignment="1">
      <alignment wrapText="1"/>
    </xf>
    <xf numFmtId="0" fontId="10" fillId="12" borderId="1" xfId="0" applyFont="1" applyFill="1" applyBorder="1" applyAlignment="1">
      <alignment horizontal="center" wrapText="1"/>
    </xf>
    <xf numFmtId="0" fontId="10" fillId="0" borderId="0" xfId="0" applyFont="1"/>
    <xf numFmtId="0" fontId="3" fillId="5" borderId="0" xfId="0" applyFont="1" applyFill="1" applyAlignment="1">
      <alignment horizontal="left" vertical="top" wrapText="1"/>
    </xf>
    <xf numFmtId="0" fontId="0" fillId="5" borderId="0" xfId="0" applyFill="1"/>
    <xf numFmtId="0" fontId="1" fillId="4" borderId="3" xfId="0" applyFont="1" applyFill="1" applyBorder="1" applyAlignment="1">
      <alignment wrapText="1"/>
    </xf>
    <xf numFmtId="0" fontId="9" fillId="8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 wrapText="1"/>
    </xf>
    <xf numFmtId="1" fontId="10" fillId="12" borderId="1" xfId="0" applyNumberFormat="1" applyFont="1" applyFill="1" applyBorder="1" applyAlignment="1">
      <alignment horizontal="center" wrapText="1"/>
    </xf>
    <xf numFmtId="0" fontId="9" fillId="0" borderId="2" xfId="0" applyFont="1" applyFill="1" applyBorder="1"/>
    <xf numFmtId="0" fontId="0" fillId="0" borderId="0" xfId="0" applyBorder="1"/>
    <xf numFmtId="0" fontId="10" fillId="10" borderId="1" xfId="0" applyFont="1" applyFill="1" applyBorder="1" applyAlignment="1">
      <alignment wrapText="1"/>
    </xf>
    <xf numFmtId="1" fontId="10" fillId="10" borderId="1" xfId="0" applyNumberFormat="1" applyFont="1" applyFill="1" applyBorder="1" applyAlignment="1">
      <alignment horizontal="center" wrapText="1"/>
    </xf>
    <xf numFmtId="0" fontId="10" fillId="10" borderId="1" xfId="0" applyFont="1" applyFill="1" applyBorder="1" applyAlignment="1">
      <alignment horizontal="center" wrapText="1"/>
    </xf>
    <xf numFmtId="2" fontId="10" fillId="10" borderId="1" xfId="0" applyNumberFormat="1" applyFont="1" applyFill="1" applyBorder="1" applyAlignment="1">
      <alignment horizontal="center"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wrapText="1"/>
    </xf>
    <xf numFmtId="0" fontId="1" fillId="0" borderId="0" xfId="0" applyFont="1"/>
    <xf numFmtId="164" fontId="10" fillId="10" borderId="1" xfId="0" applyNumberFormat="1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center" wrapText="1"/>
    </xf>
    <xf numFmtId="0" fontId="15" fillId="0" borderId="0" xfId="0" applyFont="1"/>
    <xf numFmtId="0" fontId="6" fillId="4" borderId="1" xfId="0" applyFont="1" applyFill="1" applyBorder="1" applyAlignment="1"/>
    <xf numFmtId="0" fontId="6" fillId="4" borderId="1" xfId="0" applyFont="1" applyFill="1" applyBorder="1" applyAlignment="1">
      <alignment horizontal="center" wrapText="1"/>
    </xf>
    <xf numFmtId="0" fontId="14" fillId="10" borderId="4" xfId="0" applyFont="1" applyFill="1" applyBorder="1" applyAlignment="1"/>
    <xf numFmtId="164" fontId="14" fillId="11" borderId="5" xfId="0" applyNumberFormat="1" applyFont="1" applyFill="1" applyBorder="1" applyAlignment="1">
      <alignment horizontal="center" wrapText="1"/>
    </xf>
    <xf numFmtId="0" fontId="14" fillId="11" borderId="5" xfId="0" applyFont="1" applyFill="1" applyBorder="1" applyAlignment="1">
      <alignment horizontal="center" wrapText="1"/>
    </xf>
    <xf numFmtId="0" fontId="13" fillId="10" borderId="4" xfId="0" applyFont="1" applyFill="1" applyBorder="1" applyAlignment="1"/>
    <xf numFmtId="0" fontId="13" fillId="10" borderId="4" xfId="0" applyFont="1" applyFill="1" applyBorder="1" applyAlignment="1">
      <alignment wrapText="1"/>
    </xf>
    <xf numFmtId="0" fontId="0" fillId="9" borderId="0" xfId="0" applyFill="1" applyBorder="1"/>
    <xf numFmtId="0" fontId="11" fillId="0" borderId="0" xfId="0" applyFont="1"/>
    <xf numFmtId="0" fontId="9" fillId="11" borderId="2" xfId="0" applyFont="1" applyFill="1" applyBorder="1" applyAlignment="1">
      <alignment horizontal="center"/>
    </xf>
    <xf numFmtId="0" fontId="0" fillId="8" borderId="1" xfId="0" applyFill="1" applyBorder="1" applyAlignment="1">
      <alignment horizontal="center" wrapText="1"/>
    </xf>
    <xf numFmtId="0" fontId="9" fillId="8" borderId="2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9" fillId="11" borderId="3" xfId="0" applyFont="1" applyFill="1" applyBorder="1" applyAlignment="1">
      <alignment horizontal="center" wrapText="1"/>
    </xf>
    <xf numFmtId="0" fontId="1" fillId="8" borderId="6" xfId="0" applyFont="1" applyFill="1" applyBorder="1"/>
    <xf numFmtId="0" fontId="0" fillId="8" borderId="6" xfId="0" applyFill="1" applyBorder="1" applyAlignment="1">
      <alignment horizontal="center" wrapText="1"/>
    </xf>
    <xf numFmtId="0" fontId="0" fillId="5" borderId="1" xfId="0" applyFill="1" applyBorder="1" applyAlignment="1">
      <alignment wrapText="1"/>
    </xf>
    <xf numFmtId="0" fontId="13" fillId="5" borderId="0" xfId="0" applyFont="1" applyFill="1" applyBorder="1"/>
    <xf numFmtId="0" fontId="0" fillId="5" borderId="0" xfId="0" applyFont="1" applyFill="1" applyBorder="1"/>
    <xf numFmtId="0" fontId="13" fillId="0" borderId="0" xfId="0" applyFont="1" applyBorder="1"/>
    <xf numFmtId="0" fontId="0" fillId="0" borderId="0" xfId="0" applyFont="1" applyBorder="1"/>
    <xf numFmtId="0" fontId="9" fillId="5" borderId="1" xfId="0" applyFon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13" borderId="0" xfId="0" applyFont="1" applyFill="1" applyAlignment="1">
      <alignment wrapText="1"/>
    </xf>
    <xf numFmtId="0" fontId="13" fillId="14" borderId="0" xfId="0" applyFont="1" applyFill="1" applyBorder="1" applyAlignment="1"/>
    <xf numFmtId="0" fontId="19" fillId="11" borderId="7" xfId="2" applyFont="1" applyFill="1" applyAlignment="1" applyProtection="1">
      <alignment horizontal="center"/>
      <protection locked="0"/>
    </xf>
    <xf numFmtId="165" fontId="10" fillId="10" borderId="1" xfId="1" applyNumberFormat="1" applyFont="1" applyFill="1" applyBorder="1" applyAlignment="1">
      <alignment horizontal="center" wrapText="1"/>
    </xf>
    <xf numFmtId="165" fontId="10" fillId="10" borderId="1" xfId="1" applyNumberFormat="1" applyFont="1" applyFill="1" applyBorder="1" applyAlignment="1">
      <alignment wrapText="1"/>
    </xf>
    <xf numFmtId="0" fontId="20" fillId="0" borderId="0" xfId="0" applyFont="1" applyAlignment="1">
      <alignment horizontal="center" vertical="center" readingOrder="1"/>
    </xf>
    <xf numFmtId="0" fontId="21" fillId="0" borderId="0" xfId="0" applyFont="1" applyAlignment="1">
      <alignment horizontal="center" vertical="center" readingOrder="1"/>
    </xf>
    <xf numFmtId="0" fontId="22" fillId="0" borderId="0" xfId="0" applyFont="1" applyAlignment="1">
      <alignment horizontal="center" vertical="center" readingOrder="1"/>
    </xf>
    <xf numFmtId="0" fontId="23" fillId="0" borderId="0" xfId="0" applyFont="1" applyAlignment="1">
      <alignment horizontal="center" vertical="center" readingOrder="1"/>
    </xf>
  </cellXfs>
  <cellStyles count="3">
    <cellStyle name="Eingabe" xfId="2" builtinId="20"/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00"/>
      <color rgb="FFCC3300"/>
      <color rgb="FFFF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2400" b="1"/>
              <a:t>Numero di casi e di giorni di assenza IP, INP e malattia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 Cockpit I'!$A$5</c:f>
              <c:strCache>
                <c:ptCount val="1"/>
                <c:pt idx="0">
                  <c:v>Numero di casi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 Cockpit I'!$B$4:$E$4</c:f>
              <c:strCache>
                <c:ptCount val="4"/>
                <c:pt idx="0">
                  <c:v>Infortunio professionale</c:v>
                </c:pt>
                <c:pt idx="1">
                  <c:v>Infortunio non professionale </c:v>
                </c:pt>
                <c:pt idx="2">
                  <c:v>Malattia </c:v>
                </c:pt>
                <c:pt idx="3">
                  <c:v>Totale complessivo</c:v>
                </c:pt>
              </c:strCache>
            </c:strRef>
          </c:cat>
          <c:val>
            <c:numRef>
              <c:f>'2. Cockpit I'!$B$5:$E$5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D-40B4-A643-975ECC8E1413}"/>
            </c:ext>
          </c:extLst>
        </c:ser>
        <c:ser>
          <c:idx val="1"/>
          <c:order val="1"/>
          <c:tx>
            <c:strRef>
              <c:f>'2. Cockpit I'!$A$6</c:f>
              <c:strCache>
                <c:ptCount val="1"/>
                <c:pt idx="0">
                  <c:v>Giorni di assenza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 Cockpit I'!$B$4:$E$4</c:f>
              <c:strCache>
                <c:ptCount val="4"/>
                <c:pt idx="0">
                  <c:v>Infortunio professionale</c:v>
                </c:pt>
                <c:pt idx="1">
                  <c:v>Infortunio non professionale </c:v>
                </c:pt>
                <c:pt idx="2">
                  <c:v>Malattia </c:v>
                </c:pt>
                <c:pt idx="3">
                  <c:v>Totale complessivo</c:v>
                </c:pt>
              </c:strCache>
            </c:strRef>
          </c:cat>
          <c:val>
            <c:numRef>
              <c:f>'2. Cockpit I'!$B$6:$E$6</c:f>
              <c:numCache>
                <c:formatCode>General</c:formatCode>
                <c:ptCount val="4"/>
                <c:pt idx="0">
                  <c:v>10</c:v>
                </c:pt>
                <c:pt idx="1">
                  <c:v>7</c:v>
                </c:pt>
                <c:pt idx="2">
                  <c:v>24</c:v>
                </c:pt>
                <c:pt idx="3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D-40B4-A643-975ECC8E14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7246008"/>
        <c:axId val="677246336"/>
      </c:barChart>
      <c:catAx>
        <c:axId val="677246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7246336"/>
        <c:crosses val="autoZero"/>
        <c:auto val="1"/>
        <c:lblAlgn val="ctr"/>
        <c:lblOffset val="100"/>
        <c:noMultiLvlLbl val="0"/>
      </c:catAx>
      <c:valAx>
        <c:axId val="67724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7246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 b="1"/>
              <a:t>Panoramica del numero di assenze e di giorni di assenza nell'azienda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 Cockpit II'!$E$4</c:f>
              <c:strCache>
                <c:ptCount val="1"/>
                <c:pt idx="0">
                  <c:v>Totale complessivo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013-4FE8-BB7A-BDBFE20697D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013-4FE8-BB7A-BDBFE20697D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013-4FE8-BB7A-BDBFE20697D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013-4FE8-BB7A-BDBFE20697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 Cockpit II'!$A$5:$A$12</c:f>
              <c:strCache>
                <c:ptCount val="8"/>
                <c:pt idx="0">
                  <c:v>Numero totale di casi</c:v>
                </c:pt>
                <c:pt idx="1">
                  <c:v>Numero assenze di 1-3 giorni </c:v>
                </c:pt>
                <c:pt idx="2">
                  <c:v>Numero assenze di 4-10 giorni</c:v>
                </c:pt>
                <c:pt idx="3">
                  <c:v>Numero assenze di 11-30 giorni</c:v>
                </c:pt>
                <c:pt idx="4">
                  <c:v>Totale giorni di assenza</c:v>
                </c:pt>
                <c:pt idx="5">
                  <c:v>Giorni di assenza di breve durata (1-3 giorni)</c:v>
                </c:pt>
                <c:pt idx="6">
                  <c:v>Giorni di assenza di media durata (4-10 giorni)</c:v>
                </c:pt>
                <c:pt idx="7">
                  <c:v>Giorni di assenza di lunga durata (11-30 giorni)</c:v>
                </c:pt>
              </c:strCache>
            </c:strRef>
          </c:cat>
          <c:val>
            <c:numRef>
              <c:f>'3. Cockpit II'!$E$5:$E$12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41</c:v>
                </c:pt>
                <c:pt idx="5">
                  <c:v>4</c:v>
                </c:pt>
                <c:pt idx="6">
                  <c:v>22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3-4FE8-BB7A-BDBFE20697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64461144"/>
        <c:axId val="664461472"/>
      </c:barChart>
      <c:catAx>
        <c:axId val="66446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4461472"/>
        <c:crosses val="autoZero"/>
        <c:auto val="1"/>
        <c:lblAlgn val="ctr"/>
        <c:lblOffset val="100"/>
        <c:noMultiLvlLbl val="0"/>
      </c:catAx>
      <c:valAx>
        <c:axId val="66446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4461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2800" b="1"/>
              <a:t>Assenze e giorni di assenza per evento (IP, INP e malattia)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 Cockpit II'!$B$4</c:f>
              <c:strCache>
                <c:ptCount val="1"/>
                <c:pt idx="0">
                  <c:v>Infortunio professionale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 Cockpit II'!$A$5:$A$12</c:f>
              <c:strCache>
                <c:ptCount val="8"/>
                <c:pt idx="0">
                  <c:v>Numero totale di casi</c:v>
                </c:pt>
                <c:pt idx="1">
                  <c:v>Numero assenze di 1-3 giorni </c:v>
                </c:pt>
                <c:pt idx="2">
                  <c:v>Numero assenze di 4-10 giorni</c:v>
                </c:pt>
                <c:pt idx="3">
                  <c:v>Numero assenze di 11-30 giorni</c:v>
                </c:pt>
                <c:pt idx="4">
                  <c:v>Totale giorni di assenza</c:v>
                </c:pt>
                <c:pt idx="5">
                  <c:v>Giorni di assenza di breve durata (1-3 giorni)</c:v>
                </c:pt>
                <c:pt idx="6">
                  <c:v>Giorni di assenza di media durata (4-10 giorni)</c:v>
                </c:pt>
                <c:pt idx="7">
                  <c:v>Giorni di assenza di lunga durata (11-30 giorni)</c:v>
                </c:pt>
              </c:strCache>
            </c:strRef>
          </c:cat>
          <c:val>
            <c:numRef>
              <c:f>'3. Cockpit II'!$B$5:$B$12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3</c:v>
                </c:pt>
                <c:pt idx="6">
                  <c:v>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3-46DD-A10B-914C731FF770}"/>
            </c:ext>
          </c:extLst>
        </c:ser>
        <c:ser>
          <c:idx val="1"/>
          <c:order val="1"/>
          <c:tx>
            <c:strRef>
              <c:f>'3. Cockpit II'!$C$4</c:f>
              <c:strCache>
                <c:ptCount val="1"/>
                <c:pt idx="0">
                  <c:v>Infortunio non professionale 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 Cockpit II'!$A$5:$A$12</c:f>
              <c:strCache>
                <c:ptCount val="8"/>
                <c:pt idx="0">
                  <c:v>Numero totale di casi</c:v>
                </c:pt>
                <c:pt idx="1">
                  <c:v>Numero assenze di 1-3 giorni </c:v>
                </c:pt>
                <c:pt idx="2">
                  <c:v>Numero assenze di 4-10 giorni</c:v>
                </c:pt>
                <c:pt idx="3">
                  <c:v>Numero assenze di 11-30 giorni</c:v>
                </c:pt>
                <c:pt idx="4">
                  <c:v>Totale giorni di assenza</c:v>
                </c:pt>
                <c:pt idx="5">
                  <c:v>Giorni di assenza di breve durata (1-3 giorni)</c:v>
                </c:pt>
                <c:pt idx="6">
                  <c:v>Giorni di assenza di media durata (4-10 giorni)</c:v>
                </c:pt>
                <c:pt idx="7">
                  <c:v>Giorni di assenza di lunga durata (11-30 giorni)</c:v>
                </c:pt>
              </c:strCache>
            </c:strRef>
          </c:cat>
          <c:val>
            <c:numRef>
              <c:f>'3. Cockpit II'!$C$5:$C$12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7</c:v>
                </c:pt>
                <c:pt idx="5">
                  <c:v>1</c:v>
                </c:pt>
                <c:pt idx="6">
                  <c:v>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3-46DD-A10B-914C731FF770}"/>
            </c:ext>
          </c:extLst>
        </c:ser>
        <c:ser>
          <c:idx val="2"/>
          <c:order val="2"/>
          <c:tx>
            <c:strRef>
              <c:f>'3. Cockpit II'!$D$4</c:f>
              <c:strCache>
                <c:ptCount val="1"/>
                <c:pt idx="0">
                  <c:v>Malattia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 Cockpit II'!$A$5:$A$12</c:f>
              <c:strCache>
                <c:ptCount val="8"/>
                <c:pt idx="0">
                  <c:v>Numero totale di casi</c:v>
                </c:pt>
                <c:pt idx="1">
                  <c:v>Numero assenze di 1-3 giorni </c:v>
                </c:pt>
                <c:pt idx="2">
                  <c:v>Numero assenze di 4-10 giorni</c:v>
                </c:pt>
                <c:pt idx="3">
                  <c:v>Numero assenze di 11-30 giorni</c:v>
                </c:pt>
                <c:pt idx="4">
                  <c:v>Totale giorni di assenza</c:v>
                </c:pt>
                <c:pt idx="5">
                  <c:v>Giorni di assenza di breve durata (1-3 giorni)</c:v>
                </c:pt>
                <c:pt idx="6">
                  <c:v>Giorni di assenza di media durata (4-10 giorni)</c:v>
                </c:pt>
                <c:pt idx="7">
                  <c:v>Giorni di assenza di lunga durata (11-30 giorni)</c:v>
                </c:pt>
              </c:strCache>
            </c:strRef>
          </c:cat>
          <c:val>
            <c:numRef>
              <c:f>'3. Cockpit II'!$D$5:$D$12</c:f>
              <c:numCache>
                <c:formatCode>General</c:formatCode>
                <c:ptCount val="8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24</c:v>
                </c:pt>
                <c:pt idx="5">
                  <c:v>0</c:v>
                </c:pt>
                <c:pt idx="6">
                  <c:v>9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3-46DD-A10B-914C731FF7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44137744"/>
        <c:axId val="744138072"/>
      </c:barChart>
      <c:catAx>
        <c:axId val="74413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4138072"/>
        <c:crosses val="autoZero"/>
        <c:auto val="1"/>
        <c:lblAlgn val="ctr"/>
        <c:lblOffset val="100"/>
        <c:noMultiLvlLbl val="0"/>
      </c:catAx>
      <c:valAx>
        <c:axId val="744138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413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I vostri infortuni professionali a confronto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 Confronto Svizzera'!$A$6</c:f>
              <c:strCache>
                <c:ptCount val="1"/>
                <c:pt idx="0">
                  <c:v>Rischio di infortunio (valore convertito su 1000 occupati a tempo pieno)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27-47A4-BF95-D4C420DB062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227-47A4-BF95-D4C420DB06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Confronto Svizzera'!$B$5:$C$5</c:f>
              <c:strCache>
                <c:ptCount val="2"/>
                <c:pt idx="0">
                  <c:v>IP – la mia azienda ogni 1000 occupati a tempo pieno</c:v>
                </c:pt>
                <c:pt idx="1">
                  <c:v>IP – media* svizzera ogni 1000 occupati a tempo pieno</c:v>
                </c:pt>
              </c:strCache>
            </c:strRef>
          </c:cat>
          <c:val>
            <c:numRef>
              <c:f>'4. Confronto Svizzera'!$B$6:$C$6</c:f>
              <c:numCache>
                <c:formatCode>_ * #,##0.0_ ;_ * \-#,##0.0_ ;_ * "-"??_ ;_ @_ </c:formatCode>
                <c:ptCount val="2"/>
                <c:pt idx="0" formatCode="0">
                  <c:v>500</c:v>
                </c:pt>
                <c:pt idx="1">
                  <c:v>63.2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7A4-BF95-D4C420DB06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8982312"/>
        <c:axId val="708983624"/>
      </c:barChart>
      <c:catAx>
        <c:axId val="7089823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08983624"/>
        <c:crosses val="autoZero"/>
        <c:auto val="1"/>
        <c:lblAlgn val="ctr"/>
        <c:lblOffset val="100"/>
        <c:noMultiLvlLbl val="0"/>
      </c:catAx>
      <c:valAx>
        <c:axId val="708983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8982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2000" b="1"/>
              <a:t>I vostri infortuni non professionali a confronto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 Confronto Svizzera'!$D$5</c:f>
              <c:strCache>
                <c:ptCount val="1"/>
                <c:pt idx="0">
                  <c:v>INP – la mia azienda ogni 1000 occupati a tempo pieno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'4. Confronto Svizzera'!$D$6</c:f>
              <c:numCache>
                <c:formatCode>0</c:formatCode>
                <c:ptCount val="1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DA-458D-9779-428D918BE055}"/>
            </c:ext>
          </c:extLst>
        </c:ser>
        <c:ser>
          <c:idx val="1"/>
          <c:order val="1"/>
          <c:tx>
            <c:strRef>
              <c:f>'4. Confronto Svizzera'!$E$5</c:f>
              <c:strCache>
                <c:ptCount val="1"/>
                <c:pt idx="0">
                  <c:v>INP – media* svizzera ogni 1000 occupati a tempo pieno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'4. Confronto Svizzera'!$E$6</c:f>
              <c:numCache>
                <c:formatCode>_ * #,##0.0_ ;_ * \-#,##0.0_ ;_ * "-"??_ ;_ @_ </c:formatCode>
                <c:ptCount val="1"/>
                <c:pt idx="0">
                  <c:v>131.9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DA-458D-9779-428D918BE0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0573816"/>
        <c:axId val="713043224"/>
      </c:barChart>
      <c:catAx>
        <c:axId val="720573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3043224"/>
        <c:crosses val="autoZero"/>
        <c:auto val="1"/>
        <c:lblAlgn val="ctr"/>
        <c:lblOffset val="100"/>
        <c:noMultiLvlLbl val="0"/>
      </c:catAx>
      <c:valAx>
        <c:axId val="713043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0573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2000" b="1"/>
              <a:t>I vostri giorni di assenza a confronto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 Confronto Svizzera'!$F$5</c:f>
              <c:strCache>
                <c:ptCount val="1"/>
                <c:pt idx="0">
                  <c:v>Giorni di assenza per OTP 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'4. Confronto Svizzera'!$F$6</c:f>
              <c:numCache>
                <c:formatCode>0.0</c:formatCode>
                <c:ptCount val="1"/>
                <c:pt idx="0">
                  <c:v>10.25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8-4572-8410-C42EC711D3DA}"/>
            </c:ext>
          </c:extLst>
        </c:ser>
        <c:ser>
          <c:idx val="1"/>
          <c:order val="1"/>
          <c:tx>
            <c:strRef>
              <c:f>'4. Confronto Svizzera'!$G$5</c:f>
              <c:strCache>
                <c:ptCount val="1"/>
                <c:pt idx="0">
                  <c:v>Giorni di assenza ogni OTP CH*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'4. Confronto Svizzera'!$G$6</c:f>
              <c:numCache>
                <c:formatCode>0.0</c:formatCode>
                <c:ptCount val="1"/>
                <c:pt idx="0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38-4572-8410-C42EC711D3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14393320"/>
        <c:axId val="714386760"/>
      </c:barChart>
      <c:catAx>
        <c:axId val="714393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4386760"/>
        <c:crosses val="autoZero"/>
        <c:auto val="1"/>
        <c:lblAlgn val="ctr"/>
        <c:lblOffset val="100"/>
        <c:noMultiLvlLbl val="0"/>
      </c:catAx>
      <c:valAx>
        <c:axId val="714386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4393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200" b="1"/>
              <a:t>Panoramica degli infortuni professionali (numero di casi e giorni di assenza)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 Infortunio professionale'!$B$5</c:f>
              <c:strCache>
                <c:ptCount val="1"/>
                <c:pt idx="0">
                  <c:v>Infortunio professionale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81-458C-A213-3DAEC38AEE5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C81-458C-A213-3DAEC38AEE5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C81-458C-A213-3DAEC38AEE5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C81-458C-A213-3DAEC38AEE59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C81-458C-A213-3DAEC38AEE59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C81-458C-A213-3DAEC38AEE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 Infortunio professionale'!$A$6:$A$16</c:f>
              <c:strCache>
                <c:ptCount val="11"/>
                <c:pt idx="0">
                  <c:v>Numero di casi</c:v>
                </c:pt>
                <c:pt idx="1">
                  <c:v>Numero assenze di 1-3 giorni</c:v>
                </c:pt>
                <c:pt idx="2">
                  <c:v>Numero assenze di 4-10 giorni</c:v>
                </c:pt>
                <c:pt idx="3">
                  <c:v>Numero assenze di 11-30 giorni</c:v>
                </c:pt>
                <c:pt idx="4">
                  <c:v>Rischio di infortunio (valore convertito su 1000 occupati a tempo pieno)</c:v>
                </c:pt>
                <c:pt idx="5">
                  <c:v>Totale giorni di assenza</c:v>
                </c:pt>
                <c:pt idx="6">
                  <c:v>Giorni di assenza di breve durata (1-3 giorni)</c:v>
                </c:pt>
                <c:pt idx="7">
                  <c:v>Giorni di assenza di media durata (4-10 giorni)</c:v>
                </c:pt>
                <c:pt idx="8">
                  <c:v>Giorni di assenza di lunga durata (11-30 giorni)</c:v>
                </c:pt>
                <c:pt idx="9">
                  <c:v>Rischio di assenza in giorni di lavoro per OTP</c:v>
                </c:pt>
                <c:pt idx="10">
                  <c:v>Tasso di assenza in percentuale dei giorni di lavoro previsti</c:v>
                </c:pt>
              </c:strCache>
            </c:strRef>
          </c:cat>
          <c:val>
            <c:numRef>
              <c:f>'5. Infortunio professionale'!$B$6:$B$16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500</c:v>
                </c:pt>
                <c:pt idx="5">
                  <c:v>10</c:v>
                </c:pt>
                <c:pt idx="6">
                  <c:v>3</c:v>
                </c:pt>
                <c:pt idx="7">
                  <c:v>7</c:v>
                </c:pt>
                <c:pt idx="8">
                  <c:v>0</c:v>
                </c:pt>
                <c:pt idx="9" formatCode="0.00">
                  <c:v>2.5</c:v>
                </c:pt>
                <c:pt idx="10" formatCode="0.00">
                  <c:v>1.1061946902654867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1-458C-A213-3DAEC38AEE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1507680"/>
        <c:axId val="721509976"/>
      </c:barChart>
      <c:catAx>
        <c:axId val="72150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1509976"/>
        <c:crosses val="autoZero"/>
        <c:auto val="1"/>
        <c:lblAlgn val="ctr"/>
        <c:lblOffset val="100"/>
        <c:noMultiLvlLbl val="0"/>
      </c:catAx>
      <c:valAx>
        <c:axId val="721509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1507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Panoramica degli infortuni non professionali (numero di casi e giorni di assenza)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'6. Infortunio non professionale'!$B$4</c:f>
              <c:strCache>
                <c:ptCount val="1"/>
                <c:pt idx="0">
                  <c:v>Infortunio non professionale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94-4C03-8714-88F2EA4F2DC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E94-4C03-8714-88F2EA4F2DC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E94-4C03-8714-88F2EA4F2DC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E94-4C03-8714-88F2EA4F2DCE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E94-4C03-8714-88F2EA4F2DCE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94-4C03-8714-88F2EA4F2D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 Infortunio non professionale'!$A$5:$A$15</c:f>
              <c:strCache>
                <c:ptCount val="11"/>
                <c:pt idx="0">
                  <c:v>Numero di casi</c:v>
                </c:pt>
                <c:pt idx="1">
                  <c:v>Numero assenze di 1-3 giorni</c:v>
                </c:pt>
                <c:pt idx="2">
                  <c:v>Numero assenze di 4-10 giorni</c:v>
                </c:pt>
                <c:pt idx="3">
                  <c:v>Numero assenze di 11-30 giorni</c:v>
                </c:pt>
                <c:pt idx="4">
                  <c:v>Rischio di infortunio (valore convertito su 1000 occupati a tempo pieno)</c:v>
                </c:pt>
                <c:pt idx="5">
                  <c:v>Totale giorni di assenza</c:v>
                </c:pt>
                <c:pt idx="6">
                  <c:v>Giorni di assenza di breve durata (1-3 giorni)</c:v>
                </c:pt>
                <c:pt idx="7">
                  <c:v>Giorni di assenza di media durata (4-10 giorni)</c:v>
                </c:pt>
                <c:pt idx="8">
                  <c:v>Giorni di assenza di lunga durata (11-30 giorni)</c:v>
                </c:pt>
                <c:pt idx="9">
                  <c:v>Rischio di assenza in giorni di lavoro per OTP</c:v>
                </c:pt>
                <c:pt idx="10">
                  <c:v>Tasso di assenza in percentuale dei giorni di lavoro previsti</c:v>
                </c:pt>
              </c:strCache>
            </c:strRef>
          </c:cat>
          <c:val>
            <c:numRef>
              <c:f>'6. Infortunio non professionale'!$B$5:$B$15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 formatCode="0">
                  <c:v>500</c:v>
                </c:pt>
                <c:pt idx="5">
                  <c:v>7</c:v>
                </c:pt>
                <c:pt idx="6">
                  <c:v>1</c:v>
                </c:pt>
                <c:pt idx="7">
                  <c:v>6</c:v>
                </c:pt>
                <c:pt idx="8">
                  <c:v>0</c:v>
                </c:pt>
                <c:pt idx="9" formatCode="0.00">
                  <c:v>1.75</c:v>
                </c:pt>
                <c:pt idx="10" formatCode="0.00">
                  <c:v>0.77433628318584069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94-4C03-8714-88F2EA4F2D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8187120"/>
        <c:axId val="528193680"/>
      </c:barChart>
      <c:catAx>
        <c:axId val="52818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8193680"/>
        <c:crosses val="autoZero"/>
        <c:auto val="1"/>
        <c:lblAlgn val="ctr"/>
        <c:lblOffset val="100"/>
        <c:noMultiLvlLbl val="0"/>
      </c:catAx>
      <c:valAx>
        <c:axId val="52819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818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 b="1"/>
              <a:t>Panoramica dei casi di malattia (numero di casi e giorni di assenza)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 Malattia'!$B$4</c:f>
              <c:strCache>
                <c:ptCount val="1"/>
                <c:pt idx="0">
                  <c:v>Malattia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61-4598-B603-E6457C6F3A5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961-4598-B603-E6457C6F3A5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61-4598-B603-E6457C6F3A5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961-4598-B603-E6457C6F3A51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961-4598-B603-E6457C6F3A51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961-4598-B603-E6457C6F3A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 Malattia'!$A$5:$A$15</c:f>
              <c:strCache>
                <c:ptCount val="11"/>
                <c:pt idx="0">
                  <c:v>Numero totale di casi</c:v>
                </c:pt>
                <c:pt idx="1">
                  <c:v>Numero assenze di 1-3 giorni</c:v>
                </c:pt>
                <c:pt idx="2">
                  <c:v>Numero assenze di 4-10 giorni</c:v>
                </c:pt>
                <c:pt idx="3">
                  <c:v>Numero assenze di 11-30 giorni</c:v>
                </c:pt>
                <c:pt idx="4">
                  <c:v>Rischio di infortunio (valore convertito su 1000 occupati a tempo pieno)</c:v>
                </c:pt>
                <c:pt idx="5">
                  <c:v>Totale giorni di assenza</c:v>
                </c:pt>
                <c:pt idx="6">
                  <c:v>Giorni di assenza di breve durata (1-3 giorni)</c:v>
                </c:pt>
                <c:pt idx="7">
                  <c:v>Giorni di assenza di media durata (4-10 giorni)</c:v>
                </c:pt>
                <c:pt idx="8">
                  <c:v>Giorni di assenza di lunga durata (11-30 giorni)</c:v>
                </c:pt>
                <c:pt idx="9">
                  <c:v>Rischio di assenza in giorni di lavoro per OTP</c:v>
                </c:pt>
                <c:pt idx="10">
                  <c:v>Tasso di assenza in percentuale dei giorni di lavoro previsti</c:v>
                </c:pt>
              </c:strCache>
            </c:strRef>
          </c:cat>
          <c:val>
            <c:numRef>
              <c:f>'7. Malattia'!$B$5:$B$15</c:f>
              <c:numCache>
                <c:formatCode>General</c:formatCode>
                <c:ptCount val="11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 formatCode="0">
                  <c:v>750</c:v>
                </c:pt>
                <c:pt idx="5" formatCode="0">
                  <c:v>24</c:v>
                </c:pt>
                <c:pt idx="6" formatCode="0">
                  <c:v>0</c:v>
                </c:pt>
                <c:pt idx="7" formatCode="0">
                  <c:v>9</c:v>
                </c:pt>
                <c:pt idx="8" formatCode="0">
                  <c:v>15</c:v>
                </c:pt>
                <c:pt idx="9" formatCode="0.00">
                  <c:v>6</c:v>
                </c:pt>
                <c:pt idx="10" formatCode="0.00">
                  <c:v>2.6548672566371683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1-4598-B603-E6457C6F3A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0583320"/>
        <c:axId val="530583648"/>
      </c:barChart>
      <c:catAx>
        <c:axId val="530583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0583648"/>
        <c:crosses val="autoZero"/>
        <c:auto val="1"/>
        <c:lblAlgn val="ctr"/>
        <c:lblOffset val="100"/>
        <c:noMultiLvlLbl val="0"/>
      </c:catAx>
      <c:valAx>
        <c:axId val="53058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0583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15875</xdr:rowOff>
    </xdr:from>
    <xdr:to>
      <xdr:col>6</xdr:col>
      <xdr:colOff>500063</xdr:colOff>
      <xdr:row>45</xdr:row>
      <xdr:rowOff>15875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DBFAA7A2-5780-44B2-AB74-4502898AC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78315</xdr:rowOff>
    </xdr:from>
    <xdr:to>
      <xdr:col>8</xdr:col>
      <xdr:colOff>1545167</xdr:colOff>
      <xdr:row>48</xdr:row>
      <xdr:rowOff>42333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7A04486-10BB-4933-8B98-4E52A6D97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141815</xdr:rowOff>
    </xdr:from>
    <xdr:to>
      <xdr:col>8</xdr:col>
      <xdr:colOff>1524000</xdr:colOff>
      <xdr:row>85</xdr:row>
      <xdr:rowOff>169334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D76A95C-12E9-458E-B262-598F08705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12700</xdr:rowOff>
    </xdr:from>
    <xdr:to>
      <xdr:col>3</xdr:col>
      <xdr:colOff>190500</xdr:colOff>
      <xdr:row>36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8AB7B3F-7225-437D-B4F2-5F9332244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390525</xdr:colOff>
      <xdr:row>7</xdr:row>
      <xdr:rowOff>184150</xdr:rowOff>
    </xdr:from>
    <xdr:to>
      <xdr:col>6</xdr:col>
      <xdr:colOff>1571625</xdr:colOff>
      <xdr:row>35</xdr:row>
      <xdr:rowOff>184150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19C3832D-9790-46C6-8FE0-75C2913E7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1738313</xdr:colOff>
      <xdr:row>7</xdr:row>
      <xdr:rowOff>184151</xdr:rowOff>
    </xdr:from>
    <xdr:to>
      <xdr:col>11</xdr:col>
      <xdr:colOff>873126</xdr:colOff>
      <xdr:row>35</xdr:row>
      <xdr:rowOff>174626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EDD99D-09D2-4728-BF73-FFF34E38A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226483</xdr:rowOff>
    </xdr:from>
    <xdr:to>
      <xdr:col>7</xdr:col>
      <xdr:colOff>550334</xdr:colOff>
      <xdr:row>53</xdr:row>
      <xdr:rowOff>127000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D3C7F2B-4D7F-4779-966A-D4E8F3AD1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15874</xdr:rowOff>
    </xdr:from>
    <xdr:to>
      <xdr:col>7</xdr:col>
      <xdr:colOff>508000</xdr:colOff>
      <xdr:row>53</xdr:row>
      <xdr:rowOff>31749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BF85DEB-9BD6-4F82-9638-EA772994C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295275</xdr:rowOff>
    </xdr:from>
    <xdr:to>
      <xdr:col>7</xdr:col>
      <xdr:colOff>510646</xdr:colOff>
      <xdr:row>51</xdr:row>
      <xdr:rowOff>15875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4C6CBCA-395C-49E8-91CA-B50074F72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21"/>
  <sheetViews>
    <sheetView tabSelected="1" zoomScale="85" zoomScaleNormal="85" workbookViewId="0">
      <selection activeCell="A31" sqref="A31"/>
    </sheetView>
  </sheetViews>
  <sheetFormatPr baseColWidth="10" defaultRowHeight="15" x14ac:dyDescent="0.25"/>
  <cols>
    <col min="1" max="1" width="145.7109375" customWidth="1"/>
  </cols>
  <sheetData>
    <row r="1" spans="1:1" x14ac:dyDescent="0.25">
      <c r="A1" s="8"/>
    </row>
    <row r="2" spans="1:1" ht="18.75" x14ac:dyDescent="0.3">
      <c r="A2" s="14" t="s">
        <v>0</v>
      </c>
    </row>
    <row r="3" spans="1:1" ht="15.75" x14ac:dyDescent="0.25">
      <c r="A3" s="9"/>
    </row>
    <row r="4" spans="1:1" ht="15.75" x14ac:dyDescent="0.25">
      <c r="A4" s="9" t="s">
        <v>1</v>
      </c>
    </row>
    <row r="5" spans="1:1" ht="31.5" x14ac:dyDescent="0.25">
      <c r="A5" s="9" t="s">
        <v>2</v>
      </c>
    </row>
    <row r="6" spans="1:1" ht="15.75" x14ac:dyDescent="0.25">
      <c r="A6" s="9"/>
    </row>
    <row r="7" spans="1:1" s="37" customFormat="1" ht="15.75" x14ac:dyDescent="0.25">
      <c r="A7" s="36"/>
    </row>
    <row r="8" spans="1:1" ht="15.75" x14ac:dyDescent="0.25">
      <c r="A8" s="9"/>
    </row>
    <row r="9" spans="1:1" ht="18.75" x14ac:dyDescent="0.25">
      <c r="A9" s="10" t="s">
        <v>3</v>
      </c>
    </row>
    <row r="10" spans="1:1" ht="267.75" x14ac:dyDescent="0.25">
      <c r="A10" s="12" t="s">
        <v>4</v>
      </c>
    </row>
    <row r="11" spans="1:1" ht="15.75" x14ac:dyDescent="0.25">
      <c r="A11" s="12"/>
    </row>
    <row r="12" spans="1:1" ht="15.75" x14ac:dyDescent="0.25">
      <c r="A12" s="36"/>
    </row>
    <row r="13" spans="1:1" ht="18.75" x14ac:dyDescent="0.25">
      <c r="A13" s="10" t="s">
        <v>5</v>
      </c>
    </row>
    <row r="14" spans="1:1" ht="189" x14ac:dyDescent="0.25">
      <c r="A14" s="12" t="s">
        <v>6</v>
      </c>
    </row>
    <row r="15" spans="1:1" s="37" customFormat="1" ht="15.75" x14ac:dyDescent="0.25">
      <c r="A15" s="36"/>
    </row>
    <row r="16" spans="1:1" ht="18.75" x14ac:dyDescent="0.25">
      <c r="A16" s="15" t="s">
        <v>7</v>
      </c>
    </row>
    <row r="17" spans="1:1" ht="31.5" x14ac:dyDescent="0.25">
      <c r="A17" s="12" t="s">
        <v>8</v>
      </c>
    </row>
    <row r="18" spans="1:1" ht="15.75" x14ac:dyDescent="0.25">
      <c r="A18" s="12"/>
    </row>
    <row r="19" spans="1:1" s="37" customFormat="1" ht="15.75" x14ac:dyDescent="0.25">
      <c r="A19" s="36"/>
    </row>
    <row r="20" spans="1:1" ht="15.75" x14ac:dyDescent="0.25">
      <c r="A20" s="11" t="s">
        <v>93</v>
      </c>
    </row>
    <row r="21" spans="1:1" ht="15.75" x14ac:dyDescent="0.25">
      <c r="A21" s="1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B49"/>
  <sheetViews>
    <sheetView zoomScale="85" zoomScaleNormal="85" workbookViewId="0">
      <selection activeCell="E12" sqref="E12"/>
    </sheetView>
  </sheetViews>
  <sheetFormatPr baseColWidth="10" defaultColWidth="4.7109375" defaultRowHeight="15" x14ac:dyDescent="0.25"/>
  <cols>
    <col min="1" max="1" width="26" customWidth="1"/>
    <col min="2" max="2" width="5.7109375" customWidth="1"/>
    <col min="3" max="3" width="6.85546875" customWidth="1"/>
    <col min="4" max="4" width="7.85546875" customWidth="1"/>
    <col min="5" max="5" width="8.85546875" customWidth="1"/>
    <col min="6" max="6" width="5.7109375" customWidth="1"/>
    <col min="7" max="7" width="8.140625" customWidth="1"/>
    <col min="8" max="8" width="9.28515625" customWidth="1"/>
    <col min="9" max="9" width="10.28515625" customWidth="1"/>
    <col min="10" max="10" width="5.7109375" customWidth="1"/>
    <col min="11" max="13" width="7.28515625" customWidth="1"/>
    <col min="14" max="14" width="7.7109375" customWidth="1"/>
    <col min="15" max="15" width="9.140625" style="2" customWidth="1"/>
    <col min="16" max="16" width="5.7109375" customWidth="1"/>
    <col min="17" max="17" width="7.28515625" customWidth="1"/>
    <col min="18" max="18" width="9" customWidth="1"/>
    <col min="19" max="19" width="8.85546875" customWidth="1"/>
    <col min="20" max="20" width="5.7109375" customWidth="1"/>
    <col min="21" max="21" width="8.42578125" customWidth="1"/>
    <col min="22" max="22" width="9" customWidth="1"/>
    <col min="23" max="23" width="9.85546875" customWidth="1"/>
    <col min="24" max="24" width="5.7109375" customWidth="1"/>
    <col min="25" max="27" width="7.28515625" customWidth="1"/>
    <col min="28" max="28" width="7.7109375" customWidth="1"/>
    <col min="34" max="34" width="7.7109375" customWidth="1"/>
  </cols>
  <sheetData>
    <row r="1" spans="1:28" s="14" customFormat="1" ht="18.75" x14ac:dyDescent="0.3">
      <c r="A1" s="14" t="s">
        <v>12</v>
      </c>
      <c r="M1" s="76"/>
      <c r="N1" s="76"/>
      <c r="O1" s="74"/>
    </row>
    <row r="2" spans="1:28" x14ac:dyDescent="0.25">
      <c r="A2" t="s">
        <v>13</v>
      </c>
      <c r="M2" s="77"/>
      <c r="N2" s="77"/>
      <c r="O2" s="75"/>
      <c r="P2" t="s">
        <v>14</v>
      </c>
    </row>
    <row r="3" spans="1:28" x14ac:dyDescent="0.25">
      <c r="M3" s="77"/>
      <c r="N3" s="77"/>
      <c r="O3" s="75"/>
    </row>
    <row r="4" spans="1:28" x14ac:dyDescent="0.25">
      <c r="M4" s="77"/>
      <c r="N4" s="77"/>
      <c r="O4" s="75"/>
    </row>
    <row r="5" spans="1:28" x14ac:dyDescent="0.25">
      <c r="B5" s="20" t="s">
        <v>15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67"/>
      <c r="P5" s="71" t="s">
        <v>16</v>
      </c>
      <c r="Q5" s="26"/>
      <c r="R5" s="26"/>
      <c r="S5" s="26"/>
      <c r="T5" s="26"/>
      <c r="U5" s="13"/>
      <c r="V5" s="13"/>
      <c r="W5" s="13"/>
      <c r="X5" s="13"/>
      <c r="Y5" s="13"/>
      <c r="Z5" s="13"/>
      <c r="AA5" s="13"/>
      <c r="AB5" s="13"/>
    </row>
    <row r="6" spans="1:28" x14ac:dyDescent="0.25">
      <c r="B6" s="20"/>
      <c r="C6" s="25" t="s">
        <v>9</v>
      </c>
      <c r="D6" s="25" t="s">
        <v>17</v>
      </c>
      <c r="E6" s="78" t="s">
        <v>9</v>
      </c>
      <c r="F6" s="22"/>
      <c r="G6" s="25" t="s">
        <v>10</v>
      </c>
      <c r="H6" s="25" t="s">
        <v>10</v>
      </c>
      <c r="I6" s="25" t="s">
        <v>10</v>
      </c>
      <c r="J6" s="22"/>
      <c r="K6" s="25" t="s">
        <v>18</v>
      </c>
      <c r="L6" s="25" t="s">
        <v>18</v>
      </c>
      <c r="M6" s="25" t="s">
        <v>18</v>
      </c>
      <c r="N6" s="22"/>
      <c r="O6" s="68"/>
      <c r="P6" s="79"/>
      <c r="Q6" s="25" t="s">
        <v>9</v>
      </c>
      <c r="R6" s="25" t="s">
        <v>9</v>
      </c>
      <c r="S6" s="25" t="s">
        <v>9</v>
      </c>
      <c r="T6" s="80"/>
      <c r="U6" s="25" t="s">
        <v>10</v>
      </c>
      <c r="V6" s="25" t="s">
        <v>10</v>
      </c>
      <c r="W6" s="25" t="s">
        <v>10</v>
      </c>
      <c r="X6" s="80"/>
      <c r="Y6" s="81" t="s">
        <v>18</v>
      </c>
      <c r="Z6" s="81" t="s">
        <v>18</v>
      </c>
      <c r="AA6" s="81" t="s">
        <v>18</v>
      </c>
      <c r="AB6" s="13"/>
    </row>
    <row r="7" spans="1:28" s="6" customFormat="1" ht="75" x14ac:dyDescent="0.25">
      <c r="A7" s="38" t="s">
        <v>19</v>
      </c>
      <c r="B7" s="21" t="s">
        <v>17</v>
      </c>
      <c r="C7" s="24" t="s">
        <v>20</v>
      </c>
      <c r="D7" s="24" t="s">
        <v>21</v>
      </c>
      <c r="E7" s="24" t="s">
        <v>22</v>
      </c>
      <c r="F7" s="21" t="s">
        <v>23</v>
      </c>
      <c r="G7" s="24" t="s">
        <v>24</v>
      </c>
      <c r="H7" s="24" t="s">
        <v>21</v>
      </c>
      <c r="I7" s="24" t="s">
        <v>22</v>
      </c>
      <c r="J7" s="21" t="s">
        <v>25</v>
      </c>
      <c r="K7" s="24" t="s">
        <v>20</v>
      </c>
      <c r="L7" s="24" t="s">
        <v>21</v>
      </c>
      <c r="M7" s="24" t="s">
        <v>22</v>
      </c>
      <c r="N7" s="70" t="s">
        <v>26</v>
      </c>
      <c r="O7" s="73"/>
      <c r="P7" s="72" t="s">
        <v>9</v>
      </c>
      <c r="Q7" s="24" t="s">
        <v>20</v>
      </c>
      <c r="R7" s="24" t="s">
        <v>21</v>
      </c>
      <c r="S7" s="24" t="s">
        <v>22</v>
      </c>
      <c r="T7" s="65" t="s">
        <v>10</v>
      </c>
      <c r="U7" s="24" t="s">
        <v>20</v>
      </c>
      <c r="V7" s="24" t="s">
        <v>21</v>
      </c>
      <c r="W7" s="24" t="s">
        <v>22</v>
      </c>
      <c r="X7" s="65" t="s">
        <v>18</v>
      </c>
      <c r="Y7" s="24" t="s">
        <v>20</v>
      </c>
      <c r="Z7" s="24" t="s">
        <v>21</v>
      </c>
      <c r="AA7" s="24" t="s">
        <v>22</v>
      </c>
      <c r="AB7" s="65" t="s">
        <v>27</v>
      </c>
    </row>
    <row r="8" spans="1:28" x14ac:dyDescent="0.25">
      <c r="A8" s="3" t="s">
        <v>28</v>
      </c>
      <c r="B8" s="22">
        <f t="shared" ref="B8:B13" si="0">SUM(C8:E8)</f>
        <v>1</v>
      </c>
      <c r="C8" s="23">
        <v>1</v>
      </c>
      <c r="D8" s="23"/>
      <c r="E8" s="23"/>
      <c r="F8" s="22">
        <f t="shared" ref="F8:F24" si="1">SUM(G8:I8)</f>
        <v>0</v>
      </c>
      <c r="G8" s="23"/>
      <c r="H8" s="23"/>
      <c r="I8" s="23"/>
      <c r="J8" s="21">
        <f t="shared" ref="J8:J10" si="2">SUM(K8:M8)</f>
        <v>1</v>
      </c>
      <c r="K8" s="23"/>
      <c r="L8" s="23">
        <v>1</v>
      </c>
      <c r="M8" s="23"/>
      <c r="N8" s="22">
        <f>SUM(B8+F8+J8)</f>
        <v>2</v>
      </c>
      <c r="O8" s="67"/>
      <c r="P8" s="39">
        <f>SUM(Q8:S8)</f>
        <v>3</v>
      </c>
      <c r="Q8" s="23">
        <v>3</v>
      </c>
      <c r="R8" s="23"/>
      <c r="S8" s="23"/>
      <c r="T8" s="39">
        <f>SUM(U8:W8)</f>
        <v>0</v>
      </c>
      <c r="U8" s="23"/>
      <c r="V8" s="23"/>
      <c r="W8" s="23"/>
      <c r="X8" s="39">
        <f>SUM(Y8:AA8)</f>
        <v>5</v>
      </c>
      <c r="Y8" s="23"/>
      <c r="Z8" s="23">
        <v>5</v>
      </c>
      <c r="AA8" s="23"/>
      <c r="AB8" s="39">
        <f>SUM(P8+T8+X8)</f>
        <v>8</v>
      </c>
    </row>
    <row r="9" spans="1:28" x14ac:dyDescent="0.25">
      <c r="A9" s="3" t="s">
        <v>29</v>
      </c>
      <c r="B9" s="22">
        <f t="shared" si="0"/>
        <v>0</v>
      </c>
      <c r="C9" s="23"/>
      <c r="D9" s="23"/>
      <c r="E9" s="23"/>
      <c r="F9" s="22">
        <f t="shared" si="1"/>
        <v>2</v>
      </c>
      <c r="G9" s="23">
        <v>1</v>
      </c>
      <c r="H9" s="23">
        <v>1</v>
      </c>
      <c r="I9" s="23"/>
      <c r="J9" s="21">
        <f t="shared" si="2"/>
        <v>0</v>
      </c>
      <c r="K9" s="23"/>
      <c r="L9" s="23"/>
      <c r="M9" s="23"/>
      <c r="N9" s="22">
        <f t="shared" ref="N9:N24" si="3">SUM(B9+F9+J9)</f>
        <v>2</v>
      </c>
      <c r="O9" s="68"/>
      <c r="P9" s="39">
        <f t="shared" ref="P9:P12" si="4">SUM(Q9:S9)</f>
        <v>0</v>
      </c>
      <c r="Q9" s="23"/>
      <c r="R9" s="23"/>
      <c r="S9" s="23"/>
      <c r="T9" s="39">
        <f t="shared" ref="T9:T13" si="5">SUM(U9:W9)</f>
        <v>7</v>
      </c>
      <c r="U9" s="23">
        <v>1</v>
      </c>
      <c r="V9" s="23">
        <v>6</v>
      </c>
      <c r="W9" s="23"/>
      <c r="X9" s="39">
        <f t="shared" ref="X9:X25" si="6">SUM(Y9:AA9)</f>
        <v>0</v>
      </c>
      <c r="Y9" s="23"/>
      <c r="Z9" s="23"/>
      <c r="AA9" s="23"/>
      <c r="AB9" s="39">
        <f t="shared" ref="AB9:AB24" si="7">SUM(P9+T9+X9)</f>
        <v>7</v>
      </c>
    </row>
    <row r="10" spans="1:28" x14ac:dyDescent="0.25">
      <c r="A10" s="3" t="s">
        <v>30</v>
      </c>
      <c r="B10" s="22">
        <f t="shared" si="0"/>
        <v>0</v>
      </c>
      <c r="C10" s="23"/>
      <c r="D10" s="23"/>
      <c r="E10" s="23"/>
      <c r="F10" s="22">
        <f t="shared" si="1"/>
        <v>0</v>
      </c>
      <c r="G10" s="23"/>
      <c r="H10" s="23"/>
      <c r="I10" s="23"/>
      <c r="J10" s="21">
        <f t="shared" si="2"/>
        <v>1</v>
      </c>
      <c r="K10" s="23"/>
      <c r="L10" s="23"/>
      <c r="M10" s="23">
        <v>1</v>
      </c>
      <c r="N10" s="22">
        <f t="shared" si="3"/>
        <v>1</v>
      </c>
      <c r="O10" s="68"/>
      <c r="P10" s="39">
        <f t="shared" si="4"/>
        <v>0</v>
      </c>
      <c r="Q10" s="23"/>
      <c r="R10" s="23"/>
      <c r="S10" s="23"/>
      <c r="T10" s="39">
        <f t="shared" si="5"/>
        <v>0</v>
      </c>
      <c r="U10" s="23"/>
      <c r="V10" s="23"/>
      <c r="W10" s="23"/>
      <c r="X10" s="39">
        <f t="shared" si="6"/>
        <v>15</v>
      </c>
      <c r="Y10" s="23"/>
      <c r="Z10" s="23"/>
      <c r="AA10" s="23">
        <v>15</v>
      </c>
      <c r="AB10" s="39">
        <f t="shared" si="7"/>
        <v>15</v>
      </c>
    </row>
    <row r="11" spans="1:28" x14ac:dyDescent="0.25">
      <c r="A11" s="3" t="s">
        <v>31</v>
      </c>
      <c r="B11" s="22">
        <f t="shared" si="0"/>
        <v>1</v>
      </c>
      <c r="C11" s="23"/>
      <c r="D11" s="23">
        <v>1</v>
      </c>
      <c r="E11" s="23"/>
      <c r="F11" s="22">
        <f t="shared" si="1"/>
        <v>0</v>
      </c>
      <c r="G11" s="23"/>
      <c r="H11" s="23"/>
      <c r="I11" s="23"/>
      <c r="J11" s="21">
        <f>SUM(K11:M11)</f>
        <v>1</v>
      </c>
      <c r="K11" s="23"/>
      <c r="L11" s="23">
        <v>1</v>
      </c>
      <c r="M11" s="23"/>
      <c r="N11" s="22">
        <f t="shared" si="3"/>
        <v>2</v>
      </c>
      <c r="O11" s="68"/>
      <c r="P11" s="39">
        <f t="shared" si="4"/>
        <v>7</v>
      </c>
      <c r="Q11" s="23"/>
      <c r="R11" s="23">
        <v>7</v>
      </c>
      <c r="S11" s="23"/>
      <c r="T11" s="39">
        <f t="shared" si="5"/>
        <v>0</v>
      </c>
      <c r="U11" s="23"/>
      <c r="V11" s="23"/>
      <c r="W11" s="23"/>
      <c r="X11" s="39">
        <f t="shared" si="6"/>
        <v>4</v>
      </c>
      <c r="Y11" s="23"/>
      <c r="Z11" s="23">
        <v>4</v>
      </c>
      <c r="AA11" s="23"/>
      <c r="AB11" s="39">
        <f t="shared" si="7"/>
        <v>11</v>
      </c>
    </row>
    <row r="12" spans="1:28" x14ac:dyDescent="0.25">
      <c r="A12" s="3"/>
      <c r="B12" s="22">
        <f t="shared" si="0"/>
        <v>0</v>
      </c>
      <c r="C12" s="23"/>
      <c r="D12" s="23"/>
      <c r="E12" s="23"/>
      <c r="F12" s="22">
        <f t="shared" si="1"/>
        <v>0</v>
      </c>
      <c r="G12" s="23"/>
      <c r="H12" s="23"/>
      <c r="I12" s="23"/>
      <c r="J12" s="21">
        <f t="shared" ref="J12:J24" si="8">SUM(K12:M12)</f>
        <v>0</v>
      </c>
      <c r="K12" s="23"/>
      <c r="L12" s="23"/>
      <c r="M12" s="23"/>
      <c r="N12" s="22">
        <f t="shared" si="3"/>
        <v>0</v>
      </c>
      <c r="O12" s="68"/>
      <c r="P12" s="39">
        <f t="shared" si="4"/>
        <v>0</v>
      </c>
      <c r="Q12" s="23"/>
      <c r="R12" s="23"/>
      <c r="S12" s="23"/>
      <c r="T12" s="39">
        <f t="shared" si="5"/>
        <v>0</v>
      </c>
      <c r="U12" s="23"/>
      <c r="V12" s="23"/>
      <c r="W12" s="23"/>
      <c r="X12" s="39">
        <f t="shared" si="6"/>
        <v>0</v>
      </c>
      <c r="Y12" s="23"/>
      <c r="Z12" s="23"/>
      <c r="AA12" s="23"/>
      <c r="AB12" s="39">
        <f t="shared" si="7"/>
        <v>0</v>
      </c>
    </row>
    <row r="13" spans="1:28" x14ac:dyDescent="0.25">
      <c r="A13" s="3"/>
      <c r="B13" s="22">
        <f t="shared" si="0"/>
        <v>0</v>
      </c>
      <c r="C13" s="23"/>
      <c r="D13" s="23"/>
      <c r="E13" s="23"/>
      <c r="F13" s="22">
        <f t="shared" si="1"/>
        <v>0</v>
      </c>
      <c r="G13" s="23"/>
      <c r="H13" s="23"/>
      <c r="I13" s="23"/>
      <c r="J13" s="21">
        <f t="shared" si="8"/>
        <v>0</v>
      </c>
      <c r="K13" s="23"/>
      <c r="L13" s="23"/>
      <c r="M13" s="23"/>
      <c r="N13" s="22">
        <f t="shared" si="3"/>
        <v>0</v>
      </c>
      <c r="O13" s="68"/>
      <c r="P13" s="39">
        <f t="shared" ref="P13:P24" si="9">SUM(Q13:S13)</f>
        <v>0</v>
      </c>
      <c r="Q13" s="23"/>
      <c r="R13" s="23"/>
      <c r="S13" s="23"/>
      <c r="T13" s="39">
        <f t="shared" si="5"/>
        <v>0</v>
      </c>
      <c r="U13" s="23"/>
      <c r="V13" s="23"/>
      <c r="W13" s="23"/>
      <c r="X13" s="39">
        <f t="shared" si="6"/>
        <v>0</v>
      </c>
      <c r="Y13" s="23"/>
      <c r="Z13" s="23"/>
      <c r="AA13" s="23"/>
      <c r="AB13" s="39">
        <f t="shared" si="7"/>
        <v>0</v>
      </c>
    </row>
    <row r="14" spans="1:28" x14ac:dyDescent="0.25">
      <c r="A14" s="3"/>
      <c r="B14" s="22">
        <f t="shared" ref="B14:B24" si="10">SUM(C14:E14)</f>
        <v>0</v>
      </c>
      <c r="C14" s="23"/>
      <c r="D14" s="23"/>
      <c r="E14" s="23"/>
      <c r="F14" s="22">
        <f t="shared" si="1"/>
        <v>0</v>
      </c>
      <c r="G14" s="23"/>
      <c r="H14" s="23"/>
      <c r="I14" s="23"/>
      <c r="J14" s="21">
        <f t="shared" si="8"/>
        <v>0</v>
      </c>
      <c r="K14" s="23"/>
      <c r="L14" s="23"/>
      <c r="M14" s="23"/>
      <c r="N14" s="22">
        <f t="shared" si="3"/>
        <v>0</v>
      </c>
      <c r="O14" s="68"/>
      <c r="P14" s="39">
        <f t="shared" si="9"/>
        <v>0</v>
      </c>
      <c r="Q14" s="23"/>
      <c r="R14" s="23"/>
      <c r="S14" s="23"/>
      <c r="T14" s="39">
        <f t="shared" ref="T14:T24" si="11">SUM(U14:W14)</f>
        <v>0</v>
      </c>
      <c r="U14" s="23"/>
      <c r="V14" s="23"/>
      <c r="W14" s="23"/>
      <c r="X14" s="39">
        <f t="shared" si="6"/>
        <v>0</v>
      </c>
      <c r="Y14" s="23"/>
      <c r="Z14" s="23"/>
      <c r="AA14" s="23"/>
      <c r="AB14" s="39">
        <f t="shared" si="7"/>
        <v>0</v>
      </c>
    </row>
    <row r="15" spans="1:28" x14ac:dyDescent="0.25">
      <c r="A15" s="3"/>
      <c r="B15" s="22">
        <f t="shared" si="10"/>
        <v>0</v>
      </c>
      <c r="C15" s="23"/>
      <c r="D15" s="23"/>
      <c r="E15" s="23"/>
      <c r="F15" s="22">
        <f t="shared" si="1"/>
        <v>0</v>
      </c>
      <c r="G15" s="23"/>
      <c r="H15" s="23"/>
      <c r="I15" s="23"/>
      <c r="J15" s="21">
        <f t="shared" si="8"/>
        <v>0</v>
      </c>
      <c r="K15" s="23"/>
      <c r="L15" s="23"/>
      <c r="M15" s="23"/>
      <c r="N15" s="22">
        <f t="shared" si="3"/>
        <v>0</v>
      </c>
      <c r="O15" s="68"/>
      <c r="P15" s="39">
        <f t="shared" si="9"/>
        <v>0</v>
      </c>
      <c r="Q15" s="23"/>
      <c r="R15" s="23"/>
      <c r="S15" s="23"/>
      <c r="T15" s="39">
        <f t="shared" si="11"/>
        <v>0</v>
      </c>
      <c r="U15" s="23"/>
      <c r="V15" s="23"/>
      <c r="W15" s="23"/>
      <c r="X15" s="39">
        <f t="shared" si="6"/>
        <v>0</v>
      </c>
      <c r="Y15" s="23"/>
      <c r="Z15" s="23"/>
      <c r="AA15" s="23"/>
      <c r="AB15" s="39">
        <f t="shared" si="7"/>
        <v>0</v>
      </c>
    </row>
    <row r="16" spans="1:28" x14ac:dyDescent="0.25">
      <c r="A16" s="3"/>
      <c r="B16" s="22">
        <f t="shared" si="10"/>
        <v>0</v>
      </c>
      <c r="C16" s="23"/>
      <c r="D16" s="23"/>
      <c r="E16" s="23"/>
      <c r="F16" s="22">
        <f t="shared" si="1"/>
        <v>0</v>
      </c>
      <c r="G16" s="23"/>
      <c r="H16" s="23"/>
      <c r="I16" s="23"/>
      <c r="J16" s="21">
        <f t="shared" si="8"/>
        <v>0</v>
      </c>
      <c r="K16" s="23"/>
      <c r="L16" s="23"/>
      <c r="M16" s="23"/>
      <c r="N16" s="22">
        <f t="shared" si="3"/>
        <v>0</v>
      </c>
      <c r="O16" s="68"/>
      <c r="P16" s="39">
        <f t="shared" si="9"/>
        <v>0</v>
      </c>
      <c r="Q16" s="23"/>
      <c r="R16" s="23"/>
      <c r="S16" s="23"/>
      <c r="T16" s="39">
        <f t="shared" si="11"/>
        <v>0</v>
      </c>
      <c r="U16" s="23"/>
      <c r="V16" s="23"/>
      <c r="W16" s="23"/>
      <c r="X16" s="39">
        <f t="shared" si="6"/>
        <v>0</v>
      </c>
      <c r="Y16" s="23"/>
      <c r="Z16" s="23"/>
      <c r="AA16" s="23"/>
      <c r="AB16" s="39">
        <f t="shared" si="7"/>
        <v>0</v>
      </c>
    </row>
    <row r="17" spans="1:28" x14ac:dyDescent="0.25">
      <c r="A17" s="3"/>
      <c r="B17" s="22">
        <f t="shared" si="10"/>
        <v>0</v>
      </c>
      <c r="C17" s="23"/>
      <c r="D17" s="23"/>
      <c r="E17" s="23"/>
      <c r="F17" s="22">
        <f t="shared" si="1"/>
        <v>0</v>
      </c>
      <c r="G17" s="23"/>
      <c r="H17" s="23"/>
      <c r="I17" s="23"/>
      <c r="J17" s="21">
        <f t="shared" si="8"/>
        <v>0</v>
      </c>
      <c r="K17" s="23"/>
      <c r="L17" s="23"/>
      <c r="M17" s="23"/>
      <c r="N17" s="22">
        <f t="shared" si="3"/>
        <v>0</v>
      </c>
      <c r="O17" s="68"/>
      <c r="P17" s="39">
        <f t="shared" si="9"/>
        <v>0</v>
      </c>
      <c r="Q17" s="23"/>
      <c r="R17" s="23"/>
      <c r="S17" s="23"/>
      <c r="T17" s="39">
        <f t="shared" si="11"/>
        <v>0</v>
      </c>
      <c r="U17" s="23"/>
      <c r="V17" s="23"/>
      <c r="W17" s="23"/>
      <c r="X17" s="39">
        <f t="shared" si="6"/>
        <v>0</v>
      </c>
      <c r="Y17" s="23"/>
      <c r="Z17" s="23"/>
      <c r="AA17" s="23"/>
      <c r="AB17" s="39">
        <f t="shared" si="7"/>
        <v>0</v>
      </c>
    </row>
    <row r="18" spans="1:28" x14ac:dyDescent="0.25">
      <c r="A18" s="3"/>
      <c r="B18" s="22">
        <f t="shared" si="10"/>
        <v>0</v>
      </c>
      <c r="C18" s="23"/>
      <c r="D18" s="23"/>
      <c r="E18" s="23"/>
      <c r="F18" s="22">
        <f t="shared" si="1"/>
        <v>0</v>
      </c>
      <c r="G18" s="23"/>
      <c r="H18" s="23"/>
      <c r="I18" s="23"/>
      <c r="J18" s="21">
        <f t="shared" si="8"/>
        <v>0</v>
      </c>
      <c r="K18" s="23"/>
      <c r="L18" s="23"/>
      <c r="M18" s="23"/>
      <c r="N18" s="22">
        <f t="shared" si="3"/>
        <v>0</v>
      </c>
      <c r="O18" s="68"/>
      <c r="P18" s="39">
        <f t="shared" si="9"/>
        <v>0</v>
      </c>
      <c r="Q18" s="23"/>
      <c r="R18" s="23"/>
      <c r="S18" s="23"/>
      <c r="T18" s="39">
        <f t="shared" si="11"/>
        <v>0</v>
      </c>
      <c r="U18" s="23"/>
      <c r="V18" s="23"/>
      <c r="W18" s="23"/>
      <c r="X18" s="39">
        <f t="shared" si="6"/>
        <v>0</v>
      </c>
      <c r="Y18" s="23"/>
      <c r="Z18" s="23"/>
      <c r="AA18" s="23"/>
      <c r="AB18" s="39">
        <f t="shared" si="7"/>
        <v>0</v>
      </c>
    </row>
    <row r="19" spans="1:28" x14ac:dyDescent="0.25">
      <c r="A19" s="3"/>
      <c r="B19" s="22">
        <f t="shared" si="10"/>
        <v>0</v>
      </c>
      <c r="C19" s="23"/>
      <c r="D19" s="23"/>
      <c r="E19" s="23"/>
      <c r="F19" s="22">
        <f t="shared" si="1"/>
        <v>0</v>
      </c>
      <c r="G19" s="23"/>
      <c r="H19" s="23"/>
      <c r="I19" s="23"/>
      <c r="J19" s="21">
        <f t="shared" si="8"/>
        <v>0</v>
      </c>
      <c r="K19" s="23"/>
      <c r="L19" s="23"/>
      <c r="M19" s="23"/>
      <c r="N19" s="22">
        <f t="shared" si="3"/>
        <v>0</v>
      </c>
      <c r="O19" s="68"/>
      <c r="P19" s="39">
        <f t="shared" si="9"/>
        <v>0</v>
      </c>
      <c r="Q19" s="23"/>
      <c r="R19" s="23"/>
      <c r="S19" s="23"/>
      <c r="T19" s="39">
        <f t="shared" si="11"/>
        <v>0</v>
      </c>
      <c r="U19" s="23"/>
      <c r="V19" s="23"/>
      <c r="W19" s="23"/>
      <c r="X19" s="39">
        <f t="shared" si="6"/>
        <v>0</v>
      </c>
      <c r="Y19" s="23"/>
      <c r="Z19" s="23"/>
      <c r="AA19" s="23"/>
      <c r="AB19" s="39">
        <f t="shared" si="7"/>
        <v>0</v>
      </c>
    </row>
    <row r="20" spans="1:28" x14ac:dyDescent="0.25">
      <c r="A20" s="3"/>
      <c r="B20" s="22">
        <f t="shared" si="10"/>
        <v>0</v>
      </c>
      <c r="C20" s="23"/>
      <c r="D20" s="23"/>
      <c r="E20" s="23"/>
      <c r="F20" s="22">
        <f t="shared" si="1"/>
        <v>0</v>
      </c>
      <c r="G20" s="23"/>
      <c r="H20" s="23"/>
      <c r="I20" s="23"/>
      <c r="J20" s="21">
        <f t="shared" si="8"/>
        <v>0</v>
      </c>
      <c r="K20" s="23"/>
      <c r="L20" s="23"/>
      <c r="M20" s="23"/>
      <c r="N20" s="22">
        <f t="shared" si="3"/>
        <v>0</v>
      </c>
      <c r="O20" s="68"/>
      <c r="P20" s="39">
        <f t="shared" si="9"/>
        <v>0</v>
      </c>
      <c r="Q20" s="23"/>
      <c r="R20" s="23"/>
      <c r="S20" s="23"/>
      <c r="T20" s="39">
        <f t="shared" si="11"/>
        <v>0</v>
      </c>
      <c r="U20" s="23"/>
      <c r="V20" s="23"/>
      <c r="W20" s="23"/>
      <c r="X20" s="39">
        <f t="shared" si="6"/>
        <v>0</v>
      </c>
      <c r="Y20" s="23"/>
      <c r="Z20" s="23"/>
      <c r="AA20" s="23"/>
      <c r="AB20" s="39">
        <f t="shared" si="7"/>
        <v>0</v>
      </c>
    </row>
    <row r="21" spans="1:28" x14ac:dyDescent="0.25">
      <c r="A21" s="3"/>
      <c r="B21" s="22">
        <f t="shared" si="10"/>
        <v>0</v>
      </c>
      <c r="C21" s="23"/>
      <c r="D21" s="23"/>
      <c r="E21" s="23"/>
      <c r="F21" s="22">
        <f t="shared" si="1"/>
        <v>0</v>
      </c>
      <c r="G21" s="23"/>
      <c r="H21" s="23"/>
      <c r="I21" s="23"/>
      <c r="J21" s="21">
        <f t="shared" si="8"/>
        <v>0</v>
      </c>
      <c r="K21" s="23"/>
      <c r="L21" s="23"/>
      <c r="M21" s="23"/>
      <c r="N21" s="22">
        <f t="shared" si="3"/>
        <v>0</v>
      </c>
      <c r="O21" s="68"/>
      <c r="P21" s="39">
        <f t="shared" si="9"/>
        <v>0</v>
      </c>
      <c r="Q21" s="23"/>
      <c r="R21" s="23"/>
      <c r="S21" s="23"/>
      <c r="T21" s="39">
        <f t="shared" si="11"/>
        <v>0</v>
      </c>
      <c r="U21" s="23"/>
      <c r="V21" s="23"/>
      <c r="W21" s="23"/>
      <c r="X21" s="39">
        <f t="shared" si="6"/>
        <v>0</v>
      </c>
      <c r="Y21" s="23"/>
      <c r="Z21" s="23"/>
      <c r="AA21" s="23"/>
      <c r="AB21" s="39">
        <f t="shared" si="7"/>
        <v>0</v>
      </c>
    </row>
    <row r="22" spans="1:28" x14ac:dyDescent="0.25">
      <c r="A22" s="3"/>
      <c r="B22" s="22">
        <f t="shared" si="10"/>
        <v>0</v>
      </c>
      <c r="C22" s="23"/>
      <c r="D22" s="23"/>
      <c r="E22" s="23"/>
      <c r="F22" s="22">
        <f t="shared" si="1"/>
        <v>0</v>
      </c>
      <c r="G22" s="23"/>
      <c r="H22" s="23"/>
      <c r="I22" s="23"/>
      <c r="J22" s="21">
        <f t="shared" si="8"/>
        <v>0</v>
      </c>
      <c r="K22" s="23"/>
      <c r="L22" s="23"/>
      <c r="M22" s="23"/>
      <c r="N22" s="22">
        <f t="shared" si="3"/>
        <v>0</v>
      </c>
      <c r="O22" s="68"/>
      <c r="P22" s="39">
        <f t="shared" si="9"/>
        <v>0</v>
      </c>
      <c r="Q22" s="23"/>
      <c r="R22" s="23"/>
      <c r="S22" s="23"/>
      <c r="T22" s="39">
        <f t="shared" si="11"/>
        <v>0</v>
      </c>
      <c r="U22" s="23"/>
      <c r="V22" s="23"/>
      <c r="W22" s="23"/>
      <c r="X22" s="39">
        <f t="shared" si="6"/>
        <v>0</v>
      </c>
      <c r="Y22" s="23"/>
      <c r="Z22" s="23"/>
      <c r="AA22" s="23"/>
      <c r="AB22" s="39">
        <f t="shared" si="7"/>
        <v>0</v>
      </c>
    </row>
    <row r="23" spans="1:28" x14ac:dyDescent="0.25">
      <c r="A23" s="3"/>
      <c r="B23" s="22">
        <f t="shared" si="10"/>
        <v>0</v>
      </c>
      <c r="C23" s="23"/>
      <c r="D23" s="23"/>
      <c r="E23" s="23"/>
      <c r="F23" s="22">
        <f t="shared" si="1"/>
        <v>0</v>
      </c>
      <c r="G23" s="23"/>
      <c r="H23" s="23"/>
      <c r="I23" s="23"/>
      <c r="J23" s="21">
        <f t="shared" si="8"/>
        <v>0</v>
      </c>
      <c r="K23" s="23"/>
      <c r="L23" s="23"/>
      <c r="M23" s="23"/>
      <c r="N23" s="22">
        <f t="shared" si="3"/>
        <v>0</v>
      </c>
      <c r="O23" s="68"/>
      <c r="P23" s="39">
        <f t="shared" si="9"/>
        <v>0</v>
      </c>
      <c r="Q23" s="23"/>
      <c r="R23" s="23"/>
      <c r="S23" s="23"/>
      <c r="T23" s="39">
        <f t="shared" si="11"/>
        <v>0</v>
      </c>
      <c r="U23" s="23"/>
      <c r="V23" s="23"/>
      <c r="W23" s="23"/>
      <c r="X23" s="39">
        <f t="shared" si="6"/>
        <v>0</v>
      </c>
      <c r="Y23" s="23"/>
      <c r="Z23" s="23"/>
      <c r="AA23" s="23"/>
      <c r="AB23" s="39">
        <f t="shared" si="7"/>
        <v>0</v>
      </c>
    </row>
    <row r="24" spans="1:28" x14ac:dyDescent="0.25">
      <c r="A24" s="5"/>
      <c r="B24" s="64">
        <f t="shared" si="10"/>
        <v>0</v>
      </c>
      <c r="C24" s="42"/>
      <c r="D24" s="42"/>
      <c r="E24" s="42"/>
      <c r="F24" s="64">
        <f t="shared" si="1"/>
        <v>0</v>
      </c>
      <c r="G24" s="42"/>
      <c r="H24" s="42"/>
      <c r="I24" s="42"/>
      <c r="J24" s="21">
        <f t="shared" si="8"/>
        <v>0</v>
      </c>
      <c r="K24" s="42"/>
      <c r="L24" s="42"/>
      <c r="M24" s="42"/>
      <c r="N24" s="64">
        <f t="shared" si="3"/>
        <v>0</v>
      </c>
      <c r="O24" s="69"/>
      <c r="P24" s="66">
        <f t="shared" si="9"/>
        <v>0</v>
      </c>
      <c r="Q24" s="42"/>
      <c r="R24" s="42"/>
      <c r="S24" s="42"/>
      <c r="T24" s="66">
        <f t="shared" si="11"/>
        <v>0</v>
      </c>
      <c r="U24" s="42"/>
      <c r="V24" s="42"/>
      <c r="W24" s="42"/>
      <c r="X24" s="39">
        <f t="shared" si="6"/>
        <v>0</v>
      </c>
      <c r="Y24" s="42"/>
      <c r="Z24" s="42"/>
      <c r="AA24" s="42"/>
      <c r="AB24" s="66">
        <f t="shared" si="7"/>
        <v>0</v>
      </c>
    </row>
    <row r="25" spans="1:28" s="43" customFormat="1" x14ac:dyDescent="0.25">
      <c r="A25" s="1" t="s">
        <v>32</v>
      </c>
      <c r="B25" s="22">
        <f t="shared" ref="B25:N25" si="12">SUM(B8:B24)</f>
        <v>2</v>
      </c>
      <c r="C25" s="25">
        <f t="shared" si="12"/>
        <v>1</v>
      </c>
      <c r="D25" s="25">
        <f t="shared" si="12"/>
        <v>1</v>
      </c>
      <c r="E25" s="25">
        <f t="shared" si="12"/>
        <v>0</v>
      </c>
      <c r="F25" s="22">
        <f t="shared" si="12"/>
        <v>2</v>
      </c>
      <c r="G25" s="25">
        <f t="shared" si="12"/>
        <v>1</v>
      </c>
      <c r="H25" s="25">
        <f t="shared" si="12"/>
        <v>1</v>
      </c>
      <c r="I25" s="25">
        <f t="shared" si="12"/>
        <v>0</v>
      </c>
      <c r="J25" s="21">
        <f t="shared" si="12"/>
        <v>3</v>
      </c>
      <c r="K25" s="25">
        <f t="shared" si="12"/>
        <v>0</v>
      </c>
      <c r="L25" s="25">
        <f t="shared" si="12"/>
        <v>2</v>
      </c>
      <c r="M25" s="25">
        <f t="shared" si="12"/>
        <v>1</v>
      </c>
      <c r="N25" s="22">
        <f t="shared" si="12"/>
        <v>7</v>
      </c>
      <c r="O25" s="68"/>
      <c r="P25" s="39">
        <f t="shared" ref="P25:AB25" si="13">SUM(P8:P24)</f>
        <v>10</v>
      </c>
      <c r="Q25" s="25">
        <f t="shared" si="13"/>
        <v>3</v>
      </c>
      <c r="R25" s="25">
        <f t="shared" ref="R25" si="14">SUM(R8:R24)</f>
        <v>7</v>
      </c>
      <c r="S25" s="25">
        <f t="shared" si="13"/>
        <v>0</v>
      </c>
      <c r="T25" s="39">
        <f t="shared" si="13"/>
        <v>7</v>
      </c>
      <c r="U25" s="25">
        <f t="shared" si="13"/>
        <v>1</v>
      </c>
      <c r="V25" s="25">
        <f t="shared" ref="V25" si="15">SUM(V8:V24)</f>
        <v>6</v>
      </c>
      <c r="W25" s="25">
        <f t="shared" si="13"/>
        <v>0</v>
      </c>
      <c r="X25" s="39">
        <f t="shared" si="6"/>
        <v>24</v>
      </c>
      <c r="Y25" s="25">
        <f t="shared" si="13"/>
        <v>0</v>
      </c>
      <c r="Z25" s="25">
        <f t="shared" ref="Z25" si="16">SUM(Z8:Z24)</f>
        <v>9</v>
      </c>
      <c r="AA25" s="25">
        <f t="shared" si="13"/>
        <v>15</v>
      </c>
      <c r="AB25" s="39">
        <f t="shared" si="13"/>
        <v>41</v>
      </c>
    </row>
    <row r="26" spans="1:28" s="4" customFormat="1" x14ac:dyDescent="0.25"/>
    <row r="27" spans="1:28" s="4" customFormat="1" x14ac:dyDescent="0.25"/>
    <row r="28" spans="1:28" s="4" customFormat="1" x14ac:dyDescent="0.25">
      <c r="A28" s="19" t="s">
        <v>33</v>
      </c>
      <c r="B28" s="19"/>
      <c r="C28" s="19"/>
      <c r="D28" s="19"/>
      <c r="E28" s="19"/>
      <c r="F28" s="19"/>
      <c r="G28" s="19"/>
      <c r="H28" s="19"/>
      <c r="I28" s="62"/>
      <c r="J28" s="62"/>
    </row>
    <row r="29" spans="1:28" s="4" customFormat="1" x14ac:dyDescent="0.25">
      <c r="A29" s="18"/>
      <c r="B29" s="18"/>
      <c r="C29" s="18"/>
      <c r="D29" s="18"/>
      <c r="E29" s="18"/>
      <c r="F29" s="18"/>
      <c r="G29" s="18"/>
      <c r="H29" s="18"/>
    </row>
    <row r="30" spans="1:28" s="4" customFormat="1" x14ac:dyDescent="0.25">
      <c r="A30" s="17" t="s">
        <v>34</v>
      </c>
      <c r="B30" s="16">
        <v>4</v>
      </c>
    </row>
    <row r="31" spans="1:28" s="4" customFormat="1" x14ac:dyDescent="0.25"/>
    <row r="32" spans="1:28" s="4" customFormat="1" x14ac:dyDescent="0.25">
      <c r="A32" s="16" t="s">
        <v>35</v>
      </c>
      <c r="B32" s="16">
        <v>226</v>
      </c>
    </row>
    <row r="33" spans="7:20" s="4" customFormat="1" x14ac:dyDescent="0.25"/>
    <row r="34" spans="7:20" s="4" customFormat="1" x14ac:dyDescent="0.25">
      <c r="T34" s="27"/>
    </row>
    <row r="35" spans="7:20" s="4" customFormat="1" x14ac:dyDescent="0.25"/>
    <row r="36" spans="7:20" s="4" customFormat="1" x14ac:dyDescent="0.25"/>
    <row r="37" spans="7:20" s="4" customFormat="1" x14ac:dyDescent="0.25"/>
    <row r="38" spans="7:20" s="4" customFormat="1" x14ac:dyDescent="0.25"/>
    <row r="39" spans="7:20" s="4" customFormat="1" x14ac:dyDescent="0.25"/>
    <row r="40" spans="7:20" s="4" customFormat="1" x14ac:dyDescent="0.25"/>
    <row r="41" spans="7:20" s="4" customFormat="1" x14ac:dyDescent="0.25"/>
    <row r="42" spans="7:20" s="4" customFormat="1" x14ac:dyDescent="0.25"/>
    <row r="43" spans="7:20" s="4" customFormat="1" x14ac:dyDescent="0.25">
      <c r="G43"/>
      <c r="P43"/>
    </row>
    <row r="49" spans="25:25" x14ac:dyDescent="0.25">
      <c r="Y49" t="s">
        <v>36</v>
      </c>
    </row>
  </sheetData>
  <pageMargins left="0.7" right="0.7" top="0.78740157499999996" bottom="0.78740157499999996" header="0.3" footer="0.3"/>
  <pageSetup paperSize="9" scale="33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I17"/>
  <sheetViews>
    <sheetView topLeftCell="A3" zoomScale="40" zoomScaleNormal="40" workbookViewId="0">
      <selection activeCell="D5" sqref="D5"/>
    </sheetView>
  </sheetViews>
  <sheetFormatPr baseColWidth="10" defaultColWidth="25.28515625" defaultRowHeight="15" x14ac:dyDescent="0.25"/>
  <cols>
    <col min="1" max="1" width="49" customWidth="1"/>
    <col min="2" max="2" width="28.5703125" customWidth="1"/>
    <col min="3" max="3" width="30.5703125" customWidth="1"/>
    <col min="4" max="4" width="30.42578125" customWidth="1"/>
  </cols>
  <sheetData>
    <row r="1" spans="1:9" s="14" customFormat="1" ht="27.75" customHeight="1" x14ac:dyDescent="0.4">
      <c r="A1" s="63" t="s">
        <v>37</v>
      </c>
    </row>
    <row r="2" spans="1:9" ht="25.5" customHeight="1" x14ac:dyDescent="0.35">
      <c r="A2" s="7" t="s">
        <v>38</v>
      </c>
    </row>
    <row r="4" spans="1:9" s="7" customFormat="1" ht="61.5" customHeight="1" x14ac:dyDescent="0.4">
      <c r="A4" s="28"/>
      <c r="B4" s="29" t="s">
        <v>39</v>
      </c>
      <c r="C4" s="29" t="s">
        <v>40</v>
      </c>
      <c r="D4" s="29" t="s">
        <v>41</v>
      </c>
      <c r="E4" s="40" t="s">
        <v>42</v>
      </c>
    </row>
    <row r="5" spans="1:9" s="6" customFormat="1" ht="26.25" x14ac:dyDescent="0.4">
      <c r="A5" s="30" t="s">
        <v>43</v>
      </c>
      <c r="B5" s="31">
        <f>'1. Acquisizione dati '!$B$25</f>
        <v>2</v>
      </c>
      <c r="C5" s="32">
        <f>'1. Acquisizione dati '!$F$25</f>
        <v>2</v>
      </c>
      <c r="D5" s="31">
        <f>'1. Acquisizione dati '!$J$25</f>
        <v>3</v>
      </c>
      <c r="E5" s="31">
        <f>SUM(B5:D5)</f>
        <v>7</v>
      </c>
    </row>
    <row r="6" spans="1:9" ht="26.25" x14ac:dyDescent="0.4">
      <c r="A6" s="33" t="s">
        <v>11</v>
      </c>
      <c r="B6" s="34">
        <f>'1. Acquisizione dati '!$P$25</f>
        <v>10</v>
      </c>
      <c r="C6" s="34">
        <f>'1. Acquisizione dati '!$T$25</f>
        <v>7</v>
      </c>
      <c r="D6" s="34">
        <f>'1. Acquisizione dati '!$X$25</f>
        <v>24</v>
      </c>
      <c r="E6" s="34">
        <f>SUM(B6:D6)</f>
        <v>41</v>
      </c>
    </row>
    <row r="11" spans="1:9" ht="31.5" x14ac:dyDescent="0.25">
      <c r="I11" s="87"/>
    </row>
    <row r="16" spans="1:9" x14ac:dyDescent="0.25">
      <c r="F16" s="48"/>
      <c r="G16" s="48"/>
    </row>
    <row r="17" spans="6:7" x14ac:dyDescent="0.25">
      <c r="F17" s="48"/>
      <c r="G17" s="48"/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N48"/>
  <sheetViews>
    <sheetView zoomScale="30" zoomScaleNormal="30" workbookViewId="0">
      <selection activeCell="L71" sqref="L71"/>
    </sheetView>
  </sheetViews>
  <sheetFormatPr baseColWidth="10" defaultColWidth="25.28515625" defaultRowHeight="15" x14ac:dyDescent="0.25"/>
  <cols>
    <col min="1" max="1" width="49" customWidth="1"/>
    <col min="2" max="2" width="30.5703125" customWidth="1"/>
    <col min="3" max="3" width="30.42578125" customWidth="1"/>
  </cols>
  <sheetData>
    <row r="1" spans="1:11" s="14" customFormat="1" ht="27.75" customHeight="1" x14ac:dyDescent="0.4">
      <c r="A1" s="63" t="s">
        <v>44</v>
      </c>
    </row>
    <row r="2" spans="1:11" ht="21" x14ac:dyDescent="0.35">
      <c r="A2" s="7" t="s">
        <v>45</v>
      </c>
    </row>
    <row r="4" spans="1:11" s="7" customFormat="1" ht="61.5" customHeight="1" x14ac:dyDescent="0.4">
      <c r="A4" s="28"/>
      <c r="B4" s="29" t="s">
        <v>39</v>
      </c>
      <c r="C4" s="29" t="s">
        <v>40</v>
      </c>
      <c r="D4" s="29" t="s">
        <v>41</v>
      </c>
      <c r="E4" s="29" t="s">
        <v>42</v>
      </c>
    </row>
    <row r="5" spans="1:11" s="6" customFormat="1" ht="26.25" x14ac:dyDescent="0.4">
      <c r="A5" s="30" t="s">
        <v>46</v>
      </c>
      <c r="B5" s="31">
        <f>'1. Acquisizione dati '!$B$25</f>
        <v>2</v>
      </c>
      <c r="C5" s="32">
        <f>'1. Acquisizione dati '!$F$25</f>
        <v>2</v>
      </c>
      <c r="D5" s="31">
        <f>'1. Acquisizione dati '!$J$25</f>
        <v>3</v>
      </c>
      <c r="E5" s="31">
        <f t="shared" ref="E5:E12" si="0">SUM(B5:D5)</f>
        <v>7</v>
      </c>
    </row>
    <row r="6" spans="1:11" s="6" customFormat="1" ht="26.25" x14ac:dyDescent="0.4">
      <c r="A6" s="30" t="s">
        <v>47</v>
      </c>
      <c r="B6" s="31">
        <f>'1. Acquisizione dati '!$C$25</f>
        <v>1</v>
      </c>
      <c r="C6" s="31">
        <f>'1. Acquisizione dati '!$G$25</f>
        <v>1</v>
      </c>
      <c r="D6" s="31">
        <f>'1. Acquisizione dati '!$K$25</f>
        <v>0</v>
      </c>
      <c r="E6" s="31">
        <f t="shared" si="0"/>
        <v>2</v>
      </c>
    </row>
    <row r="7" spans="1:11" s="6" customFormat="1" ht="52.5" x14ac:dyDescent="0.4">
      <c r="A7" s="30" t="s">
        <v>48</v>
      </c>
      <c r="B7" s="31">
        <f>'1. Acquisizione dati '!$D$25</f>
        <v>1</v>
      </c>
      <c r="C7" s="31">
        <f>'1. Acquisizione dati '!$H$25</f>
        <v>1</v>
      </c>
      <c r="D7" s="31">
        <f>'1. Acquisizione dati '!$L$25</f>
        <v>2</v>
      </c>
      <c r="E7" s="31">
        <f t="shared" si="0"/>
        <v>4</v>
      </c>
    </row>
    <row r="8" spans="1:11" s="6" customFormat="1" ht="52.5" x14ac:dyDescent="0.4">
      <c r="A8" s="30" t="s">
        <v>49</v>
      </c>
      <c r="B8" s="31">
        <f>'1. Acquisizione dati '!$E$25</f>
        <v>0</v>
      </c>
      <c r="C8" s="31">
        <f>'1. Acquisizione dati '!$I$25</f>
        <v>0</v>
      </c>
      <c r="D8" s="31">
        <f>'1. Acquisizione dati '!$M$25</f>
        <v>1</v>
      </c>
      <c r="E8" s="31">
        <f t="shared" si="0"/>
        <v>1</v>
      </c>
    </row>
    <row r="9" spans="1:11" s="6" customFormat="1" ht="26.25" x14ac:dyDescent="0.4">
      <c r="A9" s="33" t="s">
        <v>50</v>
      </c>
      <c r="B9" s="34">
        <f>'1. Acquisizione dati '!$P$25</f>
        <v>10</v>
      </c>
      <c r="C9" s="34">
        <f>'1. Acquisizione dati '!$T$25</f>
        <v>7</v>
      </c>
      <c r="D9" s="34">
        <f>'1. Acquisizione dati '!$X$25</f>
        <v>24</v>
      </c>
      <c r="E9" s="34">
        <f t="shared" si="0"/>
        <v>41</v>
      </c>
    </row>
    <row r="10" spans="1:11" s="6" customFormat="1" ht="52.5" x14ac:dyDescent="0.4">
      <c r="A10" s="33" t="s">
        <v>51</v>
      </c>
      <c r="B10" s="34">
        <f>'1. Acquisizione dati '!$Q$25</f>
        <v>3</v>
      </c>
      <c r="C10" s="34">
        <f>'1. Acquisizione dati '!$U$25</f>
        <v>1</v>
      </c>
      <c r="D10" s="34">
        <f>'1. Acquisizione dati '!$Y$25</f>
        <v>0</v>
      </c>
      <c r="E10" s="34">
        <f t="shared" si="0"/>
        <v>4</v>
      </c>
    </row>
    <row r="11" spans="1:11" s="6" customFormat="1" ht="52.5" x14ac:dyDescent="0.4">
      <c r="A11" s="33" t="s">
        <v>52</v>
      </c>
      <c r="B11" s="34">
        <f>'1. Acquisizione dati '!$R$25</f>
        <v>7</v>
      </c>
      <c r="C11" s="34">
        <f>'1. Acquisizione dati '!$V$25</f>
        <v>6</v>
      </c>
      <c r="D11" s="34">
        <f>'1. Acquisizione dati '!$Z$25</f>
        <v>9</v>
      </c>
      <c r="E11" s="34">
        <f t="shared" si="0"/>
        <v>22</v>
      </c>
    </row>
    <row r="12" spans="1:11" s="6" customFormat="1" ht="52.5" x14ac:dyDescent="0.4">
      <c r="A12" s="33" t="s">
        <v>53</v>
      </c>
      <c r="B12" s="34">
        <f>'1. Acquisizione dati '!$S$25</f>
        <v>0</v>
      </c>
      <c r="C12" s="34">
        <f>'1. Acquisizione dati '!$W$25</f>
        <v>0</v>
      </c>
      <c r="D12" s="34">
        <f>'1. Acquisizione dati '!$AA$25</f>
        <v>15</v>
      </c>
      <c r="E12" s="34">
        <f t="shared" si="0"/>
        <v>15</v>
      </c>
      <c r="K12" s="88"/>
    </row>
    <row r="13" spans="1:11" ht="26.25" x14ac:dyDescent="0.4">
      <c r="A13" s="35"/>
      <c r="B13" s="35"/>
      <c r="C13" s="35"/>
      <c r="D13" s="35"/>
      <c r="E13" s="35"/>
    </row>
    <row r="25" spans="10:10" x14ac:dyDescent="0.25">
      <c r="J25" s="48"/>
    </row>
    <row r="48" spans="14:14" ht="27" x14ac:dyDescent="0.25">
      <c r="N48" s="88"/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S40"/>
  <sheetViews>
    <sheetView topLeftCell="A4" zoomScale="40" zoomScaleNormal="40" workbookViewId="0">
      <selection activeCell="B7" sqref="B7"/>
    </sheetView>
  </sheetViews>
  <sheetFormatPr baseColWidth="10" defaultColWidth="25.28515625" defaultRowHeight="15" x14ac:dyDescent="0.25"/>
  <cols>
    <col min="1" max="1" width="49" customWidth="1"/>
    <col min="2" max="2" width="28.5703125" customWidth="1"/>
    <col min="3" max="4" width="30.5703125" customWidth="1"/>
    <col min="5" max="6" width="30.42578125" customWidth="1"/>
  </cols>
  <sheetData>
    <row r="1" spans="1:9" s="14" customFormat="1" ht="27.75" customHeight="1" x14ac:dyDescent="0.4">
      <c r="A1" s="63" t="s">
        <v>54</v>
      </c>
    </row>
    <row r="2" spans="1:9" ht="21" x14ac:dyDescent="0.35">
      <c r="A2" s="7" t="s">
        <v>55</v>
      </c>
    </row>
    <row r="5" spans="1:9" s="7" customFormat="1" ht="116.45" customHeight="1" x14ac:dyDescent="0.4">
      <c r="A5" s="28"/>
      <c r="B5" s="40" t="s">
        <v>56</v>
      </c>
      <c r="C5" s="40" t="s">
        <v>57</v>
      </c>
      <c r="D5" s="40" t="s">
        <v>58</v>
      </c>
      <c r="E5" s="40" t="s">
        <v>59</v>
      </c>
      <c r="F5" s="40" t="s">
        <v>60</v>
      </c>
      <c r="G5" s="40" t="s">
        <v>61</v>
      </c>
    </row>
    <row r="6" spans="1:9" ht="78.75" x14ac:dyDescent="0.4">
      <c r="A6" s="44" t="s">
        <v>62</v>
      </c>
      <c r="B6" s="45">
        <f>SUM('1. Acquisizione dati '!B25)/'1. Acquisizione dati '!B30*1000</f>
        <v>500</v>
      </c>
      <c r="C6" s="86">
        <f>'8. Dati settoriali '!B4</f>
        <v>63.2</v>
      </c>
      <c r="D6" s="45">
        <f>SUM('1. Acquisizione dati '!F25/'1. Acquisizione dati '!B30)*1000</f>
        <v>500</v>
      </c>
      <c r="E6" s="85">
        <f>'8. Dati settoriali '!C4</f>
        <v>131.9</v>
      </c>
      <c r="F6" s="52">
        <f>SUM('2. Cockpit I'!$E$6/'1. Acquisizione dati '!$B$30)</f>
        <v>10.25</v>
      </c>
      <c r="G6" s="52">
        <f>'8. Dati settoriali '!D4</f>
        <v>6.8</v>
      </c>
      <c r="I6" s="89"/>
    </row>
    <row r="7" spans="1:9" ht="26.25" x14ac:dyDescent="0.4">
      <c r="A7" s="30" t="s">
        <v>46</v>
      </c>
      <c r="B7" s="31">
        <f>'1. Acquisizione dati '!$B$25</f>
        <v>2</v>
      </c>
      <c r="C7" s="31"/>
      <c r="D7" s="32">
        <f>'1. Acquisizione dati '!$F$25</f>
        <v>2</v>
      </c>
      <c r="E7" s="32"/>
      <c r="F7" s="53"/>
      <c r="G7" s="53"/>
    </row>
    <row r="11" spans="1:9" x14ac:dyDescent="0.25">
      <c r="I11" s="48"/>
    </row>
    <row r="19" spans="19:19" ht="31.5" x14ac:dyDescent="0.25">
      <c r="S19" s="89"/>
    </row>
    <row r="40" spans="1:1" s="49" customFormat="1" ht="112.5" x14ac:dyDescent="0.3">
      <c r="A40" s="82" t="s">
        <v>63</v>
      </c>
    </row>
  </sheetData>
  <pageMargins left="0.7" right="0.7" top="0.78740157499999996" bottom="0.78740157499999996" header="0.3" footer="0.3"/>
  <pageSetup paperSize="9" scale="53" fitToHeight="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K17"/>
  <sheetViews>
    <sheetView zoomScale="30" zoomScaleNormal="30" workbookViewId="0">
      <selection activeCell="B8" sqref="B8"/>
    </sheetView>
  </sheetViews>
  <sheetFormatPr baseColWidth="10" defaultColWidth="25.28515625" defaultRowHeight="15" x14ac:dyDescent="0.25"/>
  <cols>
    <col min="1" max="1" width="119.85546875" customWidth="1"/>
    <col min="2" max="2" width="30.5703125" customWidth="1"/>
  </cols>
  <sheetData>
    <row r="1" spans="1:11" s="14" customFormat="1" ht="27.75" customHeight="1" x14ac:dyDescent="0.4">
      <c r="A1" s="63" t="s">
        <v>64</v>
      </c>
    </row>
    <row r="2" spans="1:11" ht="21" x14ac:dyDescent="0.35">
      <c r="A2" s="7" t="s">
        <v>65</v>
      </c>
    </row>
    <row r="5" spans="1:11" s="7" customFormat="1" ht="61.5" customHeight="1" x14ac:dyDescent="0.4">
      <c r="A5" s="28"/>
      <c r="B5" s="29" t="s">
        <v>39</v>
      </c>
    </row>
    <row r="6" spans="1:11" s="6" customFormat="1" ht="42" x14ac:dyDescent="0.4">
      <c r="A6" s="30" t="str">
        <f>'2. Cockpit I'!A5</f>
        <v>Numero di casi</v>
      </c>
      <c r="B6" s="31">
        <f>'1. Acquisizione dati '!$B$25</f>
        <v>2</v>
      </c>
      <c r="K6" s="90"/>
    </row>
    <row r="7" spans="1:11" s="6" customFormat="1" ht="26.25" x14ac:dyDescent="0.4">
      <c r="A7" s="30" t="s">
        <v>66</v>
      </c>
      <c r="B7" s="31">
        <f>'1. Acquisizione dati '!$C$25</f>
        <v>1</v>
      </c>
    </row>
    <row r="8" spans="1:11" s="6" customFormat="1" ht="26.25" x14ac:dyDescent="0.4">
      <c r="A8" s="30" t="s">
        <v>48</v>
      </c>
      <c r="B8" s="31">
        <f>'1. Acquisizione dati '!$D$25</f>
        <v>1</v>
      </c>
    </row>
    <row r="9" spans="1:11" s="6" customFormat="1" ht="26.25" x14ac:dyDescent="0.4">
      <c r="A9" s="30" t="s">
        <v>49</v>
      </c>
      <c r="B9" s="31">
        <f>'1. Acquisizione dati '!$E$25</f>
        <v>0</v>
      </c>
      <c r="C9" s="50"/>
    </row>
    <row r="10" spans="1:11" s="6" customFormat="1" ht="26.25" x14ac:dyDescent="0.4">
      <c r="A10" s="44" t="s">
        <v>67</v>
      </c>
      <c r="B10" s="46">
        <f>SUM('1. Acquisizione dati '!B25)/'1. Acquisizione dati '!B30*1000</f>
        <v>500</v>
      </c>
    </row>
    <row r="11" spans="1:11" s="6" customFormat="1" ht="26.25" x14ac:dyDescent="0.4">
      <c r="A11" s="33" t="s">
        <v>50</v>
      </c>
      <c r="B11" s="34">
        <f>'1. Acquisizione dati '!$P$25</f>
        <v>10</v>
      </c>
    </row>
    <row r="12" spans="1:11" s="6" customFormat="1" ht="26.25" x14ac:dyDescent="0.4">
      <c r="A12" s="33" t="s">
        <v>51</v>
      </c>
      <c r="B12" s="34">
        <f>'1. Acquisizione dati '!$Q$25</f>
        <v>3</v>
      </c>
    </row>
    <row r="13" spans="1:11" s="6" customFormat="1" ht="26.25" x14ac:dyDescent="0.4">
      <c r="A13" s="33" t="s">
        <v>52</v>
      </c>
      <c r="B13" s="34">
        <f>'1. Acquisizione dati '!$R$25</f>
        <v>7</v>
      </c>
    </row>
    <row r="14" spans="1:11" s="6" customFormat="1" ht="26.25" x14ac:dyDescent="0.4">
      <c r="A14" s="33" t="s">
        <v>53</v>
      </c>
      <c r="B14" s="34">
        <f>'1. Acquisizione dati '!$S$25</f>
        <v>0</v>
      </c>
    </row>
    <row r="15" spans="1:11" s="6" customFormat="1" ht="26.25" x14ac:dyDescent="0.4">
      <c r="A15" s="44" t="s">
        <v>68</v>
      </c>
      <c r="B15" s="47">
        <f>SUM('1. Acquisizione dati '!P25/'1. Acquisizione dati '!B30)</f>
        <v>2.5</v>
      </c>
    </row>
    <row r="16" spans="1:11" s="6" customFormat="1" ht="26.25" x14ac:dyDescent="0.4">
      <c r="A16" s="44" t="s">
        <v>69</v>
      </c>
      <c r="B16" s="47">
        <f>SUM('1. Acquisizione dati '!P25)/('1. Acquisizione dati '!B30*'1. Acquisizione dati '!B32)*100</f>
        <v>1.1061946902654867</v>
      </c>
    </row>
    <row r="17" spans="1:2" ht="26.25" x14ac:dyDescent="0.4">
      <c r="A17" s="35"/>
      <c r="B17" s="35"/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H16"/>
  <sheetViews>
    <sheetView topLeftCell="A10" zoomScale="40" zoomScaleNormal="40" workbookViewId="0">
      <selection activeCell="B6" sqref="B6"/>
    </sheetView>
  </sheetViews>
  <sheetFormatPr baseColWidth="10" defaultColWidth="25.28515625" defaultRowHeight="15" x14ac:dyDescent="0.25"/>
  <cols>
    <col min="1" max="1" width="110.42578125" customWidth="1"/>
    <col min="2" max="2" width="30.5703125" customWidth="1"/>
  </cols>
  <sheetData>
    <row r="1" spans="1:8" s="14" customFormat="1" ht="27.75" customHeight="1" x14ac:dyDescent="0.4">
      <c r="A1" s="63" t="s">
        <v>70</v>
      </c>
    </row>
    <row r="2" spans="1:8" ht="21" x14ac:dyDescent="0.35">
      <c r="A2" s="7" t="s">
        <v>71</v>
      </c>
    </row>
    <row r="3" spans="1:8" ht="21" x14ac:dyDescent="0.35">
      <c r="A3" s="7"/>
    </row>
    <row r="4" spans="1:8" s="7" customFormat="1" ht="61.5" customHeight="1" x14ac:dyDescent="0.4">
      <c r="A4" s="28"/>
      <c r="B4" s="29" t="s">
        <v>40</v>
      </c>
    </row>
    <row r="5" spans="1:8" s="6" customFormat="1" ht="26.25" x14ac:dyDescent="0.4">
      <c r="A5" s="30" t="str">
        <f>'2. Cockpit I'!A5</f>
        <v>Numero di casi</v>
      </c>
      <c r="B5" s="32">
        <f>'1. Acquisizione dati '!$F$25</f>
        <v>2</v>
      </c>
    </row>
    <row r="6" spans="1:8" s="6" customFormat="1" ht="26.25" x14ac:dyDescent="0.4">
      <c r="A6" s="30" t="s">
        <v>66</v>
      </c>
      <c r="B6" s="31">
        <f>'1. Acquisizione dati '!$G$25</f>
        <v>1</v>
      </c>
    </row>
    <row r="7" spans="1:8" s="6" customFormat="1" ht="26.25" x14ac:dyDescent="0.4">
      <c r="A7" s="30" t="s">
        <v>48</v>
      </c>
      <c r="B7" s="31">
        <f>'1. Acquisizione dati '!$H$25</f>
        <v>1</v>
      </c>
    </row>
    <row r="8" spans="1:8" s="6" customFormat="1" ht="26.25" x14ac:dyDescent="0.4">
      <c r="A8" s="30" t="s">
        <v>49</v>
      </c>
      <c r="B8" s="31">
        <f>'1. Acquisizione dati '!$I$25</f>
        <v>0</v>
      </c>
    </row>
    <row r="9" spans="1:8" s="6" customFormat="1" ht="52.5" x14ac:dyDescent="0.4">
      <c r="A9" s="44" t="s">
        <v>67</v>
      </c>
      <c r="B9" s="45">
        <f>SUM('1. Acquisizione dati '!F25)/'1. Acquisizione dati '!B30*1000</f>
        <v>500</v>
      </c>
    </row>
    <row r="10" spans="1:8" s="6" customFormat="1" ht="26.25" x14ac:dyDescent="0.4">
      <c r="A10" s="33" t="s">
        <v>50</v>
      </c>
      <c r="B10" s="34">
        <f>'1. Acquisizione dati '!$T$25</f>
        <v>7</v>
      </c>
    </row>
    <row r="11" spans="1:8" s="6" customFormat="1" ht="42" x14ac:dyDescent="0.4">
      <c r="A11" s="33" t="s">
        <v>51</v>
      </c>
      <c r="B11" s="34">
        <f>'1. Acquisizione dati '!$U$25</f>
        <v>1</v>
      </c>
      <c r="H11" s="90"/>
    </row>
    <row r="12" spans="1:8" s="6" customFormat="1" ht="26.25" x14ac:dyDescent="0.4">
      <c r="A12" s="33" t="s">
        <v>52</v>
      </c>
      <c r="B12" s="34">
        <f>'1. Acquisizione dati '!$V$25</f>
        <v>6</v>
      </c>
    </row>
    <row r="13" spans="1:8" s="6" customFormat="1" ht="26.25" x14ac:dyDescent="0.4">
      <c r="A13" s="33" t="s">
        <v>53</v>
      </c>
      <c r="B13" s="34">
        <f>'1. Acquisizione dati '!$W$25</f>
        <v>0</v>
      </c>
    </row>
    <row r="14" spans="1:8" s="6" customFormat="1" ht="26.25" x14ac:dyDescent="0.4">
      <c r="A14" s="44" t="s">
        <v>68</v>
      </c>
      <c r="B14" s="47">
        <f>SUM('1. Acquisizione dati '!T25/'1. Acquisizione dati '!B30)</f>
        <v>1.75</v>
      </c>
    </row>
    <row r="15" spans="1:8" s="6" customFormat="1" ht="26.25" x14ac:dyDescent="0.4">
      <c r="A15" s="44" t="s">
        <v>69</v>
      </c>
      <c r="B15" s="47">
        <f>SUM('1. Acquisizione dati '!T25)/('1. Acquisizione dati '!B30*'1. Acquisizione dati '!B32)*100</f>
        <v>0.77433628318584069</v>
      </c>
    </row>
    <row r="16" spans="1:8" ht="26.25" x14ac:dyDescent="0.4">
      <c r="A16" s="35"/>
      <c r="B16" s="35"/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E16"/>
  <sheetViews>
    <sheetView topLeftCell="A4" zoomScale="40" zoomScaleNormal="40" workbookViewId="0">
      <selection activeCell="H47" sqref="H47"/>
    </sheetView>
  </sheetViews>
  <sheetFormatPr baseColWidth="10" defaultColWidth="25.28515625" defaultRowHeight="15" x14ac:dyDescent="0.25"/>
  <cols>
    <col min="1" max="1" width="102.85546875" customWidth="1"/>
    <col min="2" max="2" width="30.5703125" customWidth="1"/>
  </cols>
  <sheetData>
    <row r="1" spans="1:5" s="14" customFormat="1" ht="27.75" customHeight="1" x14ac:dyDescent="0.4">
      <c r="A1" s="63" t="s">
        <v>72</v>
      </c>
    </row>
    <row r="2" spans="1:5" ht="21" x14ac:dyDescent="0.35">
      <c r="A2" s="7" t="s">
        <v>73</v>
      </c>
    </row>
    <row r="4" spans="1:5" s="7" customFormat="1" ht="61.5" customHeight="1" x14ac:dyDescent="0.4">
      <c r="A4" s="28"/>
      <c r="B4" s="29" t="s">
        <v>41</v>
      </c>
    </row>
    <row r="5" spans="1:5" s="6" customFormat="1" ht="26.25" x14ac:dyDescent="0.4">
      <c r="A5" s="30" t="s">
        <v>46</v>
      </c>
      <c r="B5" s="31">
        <f>'1. Acquisizione dati '!J25</f>
        <v>3</v>
      </c>
    </row>
    <row r="6" spans="1:5" s="6" customFormat="1" ht="26.25" x14ac:dyDescent="0.4">
      <c r="A6" s="30" t="s">
        <v>66</v>
      </c>
      <c r="B6" s="31">
        <f>'1. Acquisizione dati '!K25</f>
        <v>0</v>
      </c>
    </row>
    <row r="7" spans="1:5" s="6" customFormat="1" ht="42" x14ac:dyDescent="0.4">
      <c r="A7" s="30" t="s">
        <v>48</v>
      </c>
      <c r="B7" s="31">
        <f>'1. Acquisizione dati '!L25</f>
        <v>2</v>
      </c>
      <c r="E7" s="90"/>
    </row>
    <row r="8" spans="1:5" s="6" customFormat="1" ht="26.25" x14ac:dyDescent="0.4">
      <c r="A8" s="30" t="s">
        <v>49</v>
      </c>
      <c r="B8" s="31">
        <f>'1. Acquisizione dati '!M25</f>
        <v>1</v>
      </c>
    </row>
    <row r="9" spans="1:5" s="6" customFormat="1" ht="52.5" x14ac:dyDescent="0.4">
      <c r="A9" s="44" t="s">
        <v>67</v>
      </c>
      <c r="B9" s="45">
        <f>SUM('1. Acquisizione dati '!J25/'1. Acquisizione dati '!B30)*1000</f>
        <v>750</v>
      </c>
    </row>
    <row r="10" spans="1:5" s="6" customFormat="1" ht="26.25" x14ac:dyDescent="0.4">
      <c r="A10" s="33" t="s">
        <v>50</v>
      </c>
      <c r="B10" s="41">
        <f>'1. Acquisizione dati '!X25</f>
        <v>24</v>
      </c>
    </row>
    <row r="11" spans="1:5" s="6" customFormat="1" ht="26.25" x14ac:dyDescent="0.4">
      <c r="A11" s="33" t="s">
        <v>51</v>
      </c>
      <c r="B11" s="41">
        <f>'1. Acquisizione dati '!Y25</f>
        <v>0</v>
      </c>
    </row>
    <row r="12" spans="1:5" s="6" customFormat="1" ht="26.25" x14ac:dyDescent="0.4">
      <c r="A12" s="33" t="s">
        <v>52</v>
      </c>
      <c r="B12" s="41">
        <f>'1. Acquisizione dati '!Z25</f>
        <v>9</v>
      </c>
    </row>
    <row r="13" spans="1:5" s="6" customFormat="1" ht="26.25" x14ac:dyDescent="0.4">
      <c r="A13" s="33" t="s">
        <v>53</v>
      </c>
      <c r="B13" s="41">
        <f>'1. Acquisizione dati '!AA25</f>
        <v>15</v>
      </c>
    </row>
    <row r="14" spans="1:5" s="6" customFormat="1" ht="26.25" x14ac:dyDescent="0.4">
      <c r="A14" s="44" t="s">
        <v>68</v>
      </c>
      <c r="B14" s="47">
        <f>SUM('1. Acquisizione dati '!X25)/'1. Acquisizione dati '!B30</f>
        <v>6</v>
      </c>
    </row>
    <row r="15" spans="1:5" s="6" customFormat="1" ht="26.25" x14ac:dyDescent="0.4">
      <c r="A15" s="44" t="s">
        <v>69</v>
      </c>
      <c r="B15" s="47">
        <f>SUM('1. Acquisizione dati '!X25)/('1. Acquisizione dati '!B30*'1. Acquisizione dati '!B32)*100</f>
        <v>2.6548672566371683</v>
      </c>
    </row>
    <row r="16" spans="1:5" ht="26.25" x14ac:dyDescent="0.4">
      <c r="A16" s="35"/>
      <c r="B16" s="35"/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F20"/>
  <sheetViews>
    <sheetView zoomScale="80" zoomScaleNormal="80" workbookViewId="0">
      <selection activeCell="A4" sqref="A4"/>
    </sheetView>
  </sheetViews>
  <sheetFormatPr baseColWidth="10" defaultRowHeight="15" x14ac:dyDescent="0.25"/>
  <cols>
    <col min="1" max="1" width="56.85546875" customWidth="1"/>
    <col min="2" max="2" width="19.85546875" customWidth="1"/>
    <col min="3" max="3" width="20.85546875" customWidth="1"/>
    <col min="4" max="4" width="22.7109375" customWidth="1"/>
  </cols>
  <sheetData>
    <row r="1" spans="1:6" s="54" customFormat="1" ht="18.75" x14ac:dyDescent="0.3">
      <c r="A1" s="14" t="s">
        <v>74</v>
      </c>
      <c r="B1" s="14"/>
      <c r="C1" s="14"/>
      <c r="D1" s="14"/>
    </row>
    <row r="3" spans="1:6" ht="56.25" x14ac:dyDescent="0.3">
      <c r="A3" s="55" t="s">
        <v>75</v>
      </c>
      <c r="B3" s="56" t="s">
        <v>76</v>
      </c>
      <c r="C3" s="56" t="s">
        <v>77</v>
      </c>
      <c r="D3" s="56" t="s">
        <v>78</v>
      </c>
      <c r="E3" s="6"/>
      <c r="F3" s="6"/>
    </row>
    <row r="4" spans="1:6" ht="19.5" thickBot="1" x14ac:dyDescent="0.35">
      <c r="A4" s="57" t="s">
        <v>94</v>
      </c>
      <c r="B4" s="58">
        <v>63.2</v>
      </c>
      <c r="C4" s="58">
        <v>131.9</v>
      </c>
      <c r="D4" s="59">
        <v>6.8</v>
      </c>
    </row>
    <row r="5" spans="1:6" ht="19.5" thickBot="1" x14ac:dyDescent="0.35">
      <c r="A5" s="60" t="s">
        <v>79</v>
      </c>
      <c r="B5" s="84">
        <v>159.69999999999999</v>
      </c>
      <c r="C5" s="84">
        <v>129.80000000000001</v>
      </c>
      <c r="D5" s="84">
        <v>8</v>
      </c>
    </row>
    <row r="6" spans="1:6" ht="19.5" thickBot="1" x14ac:dyDescent="0.35">
      <c r="A6" s="60" t="s">
        <v>80</v>
      </c>
      <c r="B6" s="84">
        <v>12.1</v>
      </c>
      <c r="C6" s="84">
        <v>148.5</v>
      </c>
      <c r="D6" s="84">
        <v>4.9000000000000004</v>
      </c>
    </row>
    <row r="7" spans="1:6" ht="19.5" thickBot="1" x14ac:dyDescent="0.35">
      <c r="A7" s="61" t="s">
        <v>81</v>
      </c>
      <c r="B7" s="84">
        <v>22.6</v>
      </c>
      <c r="C7" s="84">
        <v>129.5</v>
      </c>
      <c r="D7" s="84">
        <v>4.4000000000000004</v>
      </c>
      <c r="E7" s="51"/>
    </row>
    <row r="8" spans="1:6" ht="19.5" thickBot="1" x14ac:dyDescent="0.35">
      <c r="A8" s="60" t="s">
        <v>82</v>
      </c>
      <c r="B8" s="84">
        <v>74.7</v>
      </c>
      <c r="C8" s="84">
        <v>98.8</v>
      </c>
      <c r="D8" s="84">
        <v>7.6</v>
      </c>
    </row>
    <row r="9" spans="1:6" ht="19.5" thickBot="1" x14ac:dyDescent="0.35">
      <c r="A9" s="60" t="s">
        <v>83</v>
      </c>
      <c r="B9" s="84">
        <v>63.7</v>
      </c>
      <c r="C9" s="84">
        <v>164.2</v>
      </c>
      <c r="D9" s="84">
        <v>8.3000000000000007</v>
      </c>
    </row>
    <row r="10" spans="1:6" ht="19.5" thickBot="1" x14ac:dyDescent="0.35">
      <c r="A10" s="60" t="s">
        <v>84</v>
      </c>
      <c r="B10" s="84">
        <v>52.6</v>
      </c>
      <c r="C10" s="84">
        <v>123.6</v>
      </c>
      <c r="D10" s="84">
        <v>6.5</v>
      </c>
    </row>
    <row r="11" spans="1:6" ht="19.5" thickBot="1" x14ac:dyDescent="0.35">
      <c r="A11" s="60" t="s">
        <v>85</v>
      </c>
      <c r="B11" s="84">
        <v>101.9</v>
      </c>
      <c r="C11" s="84">
        <v>112</v>
      </c>
      <c r="D11" s="84">
        <v>8.5</v>
      </c>
    </row>
    <row r="12" spans="1:6" ht="19.5" thickBot="1" x14ac:dyDescent="0.35">
      <c r="A12" s="60" t="s">
        <v>86</v>
      </c>
      <c r="B12" s="84">
        <v>12.9</v>
      </c>
      <c r="C12" s="84">
        <v>128.69999999999999</v>
      </c>
      <c r="D12" s="84">
        <v>4.8</v>
      </c>
    </row>
    <row r="13" spans="1:6" ht="19.5" thickBot="1" x14ac:dyDescent="0.35">
      <c r="A13" s="60" t="s">
        <v>87</v>
      </c>
      <c r="B13" s="84">
        <v>65.7</v>
      </c>
      <c r="C13" s="84">
        <v>104.8</v>
      </c>
      <c r="D13" s="84">
        <v>5.7</v>
      </c>
    </row>
    <row r="14" spans="1:6" ht="19.5" thickBot="1" x14ac:dyDescent="0.35">
      <c r="A14" s="60" t="s">
        <v>88</v>
      </c>
      <c r="B14" s="84">
        <v>141.9</v>
      </c>
      <c r="C14" s="84">
        <v>85</v>
      </c>
      <c r="D14" s="84">
        <v>10.3</v>
      </c>
    </row>
    <row r="15" spans="1:6" ht="19.5" thickBot="1" x14ac:dyDescent="0.35">
      <c r="A15" s="60" t="s">
        <v>89</v>
      </c>
      <c r="B15" s="84">
        <v>45</v>
      </c>
      <c r="C15" s="84">
        <v>159.69999999999999</v>
      </c>
      <c r="D15" s="84">
        <v>7.5</v>
      </c>
    </row>
    <row r="16" spans="1:6" ht="19.5" thickBot="1" x14ac:dyDescent="0.35">
      <c r="A16" s="60" t="s">
        <v>90</v>
      </c>
      <c r="B16" s="84">
        <v>61.8</v>
      </c>
      <c r="C16" s="84">
        <v>124</v>
      </c>
      <c r="D16" s="84">
        <v>7.6</v>
      </c>
    </row>
    <row r="17" spans="1:4" ht="19.5" thickBot="1" x14ac:dyDescent="0.35">
      <c r="A17" s="60" t="s">
        <v>91</v>
      </c>
      <c r="B17" s="84">
        <v>74</v>
      </c>
      <c r="C17" s="84">
        <v>119.4</v>
      </c>
      <c r="D17" s="84">
        <v>8.5</v>
      </c>
    </row>
    <row r="20" spans="1:4" ht="18.75" x14ac:dyDescent="0.3">
      <c r="A20" s="83" t="s">
        <v>92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Istruzioni</vt:lpstr>
      <vt:lpstr>1. Acquisizione dati </vt:lpstr>
      <vt:lpstr>2. Cockpit I</vt:lpstr>
      <vt:lpstr>3. Cockpit II</vt:lpstr>
      <vt:lpstr>4. Confronto Svizzera</vt:lpstr>
      <vt:lpstr>5. Infortunio professionale</vt:lpstr>
      <vt:lpstr>6. Infortunio non professionale</vt:lpstr>
      <vt:lpstr>7. Malattia</vt:lpstr>
      <vt:lpstr>8. Dati settoriali </vt:lpstr>
    </vt:vector>
  </TitlesOfParts>
  <Company>SUVA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Registrazione e analisi delle assenze</dc:title>
  <dc:subject>Registrazione e analisi delle assenze</dc:subject>
  <dc:creator>Suva</dc:creator>
  <cp:keywords>Assenze, IP, INP, malattia</cp:keywords>
  <cp:lastModifiedBy>Stefano D'Aquino</cp:lastModifiedBy>
  <cp:lastPrinted>2015-07-01T14:17:46Z</cp:lastPrinted>
  <dcterms:created xsi:type="dcterms:W3CDTF">2015-06-11T09:35:06Z</dcterms:created>
  <dcterms:modified xsi:type="dcterms:W3CDTF">2021-03-25T07:16:55Z</dcterms:modified>
  <cp:category>Gestione delle assenze</cp:category>
</cp:coreProperties>
</file>