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daquinost\Desktop\"/>
    </mc:Choice>
  </mc:AlternateContent>
  <xr:revisionPtr revIDLastSave="0" documentId="13_ncr:1_{49CE6B15-EB0B-4145-B756-879D2B261050}" xr6:coauthVersionLast="46" xr6:coauthVersionMax="46" xr10:uidLastSave="{00000000-0000-0000-0000-000000000000}"/>
  <bookViews>
    <workbookView xWindow="8025" yWindow="3330" windowWidth="22005" windowHeight="15435" tabRatio="817" xr2:uid="{00000000-000D-0000-FFFF-FFFF00000000}"/>
  </bookViews>
  <sheets>
    <sheet name="Instructions" sheetId="23" r:id="rId1"/>
    <sheet name="1. Saisie des données " sheetId="4" r:id="rId2"/>
    <sheet name="2. Cockpit I" sheetId="1" r:id="rId3"/>
    <sheet name="3. Cockpit II" sheetId="6" r:id="rId4"/>
    <sheet name="4. Comparaison Suisse" sheetId="21" r:id="rId5"/>
    <sheet name="5. Accidents professionnels" sheetId="7" r:id="rId6"/>
    <sheet name="6. Accidents non professionnels" sheetId="8" r:id="rId7"/>
    <sheet name="7. Maladies" sheetId="9" r:id="rId8"/>
    <sheet name="8. Données par branche " sheetId="2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9" l="1"/>
  <c r="B14" i="9"/>
  <c r="B13" i="9"/>
  <c r="B12" i="9"/>
  <c r="B11" i="9"/>
  <c r="B10" i="9"/>
  <c r="B9" i="9"/>
  <c r="B8" i="9"/>
  <c r="B7" i="9"/>
  <c r="B6" i="9"/>
  <c r="B5" i="9"/>
  <c r="B5" i="8"/>
  <c r="B14" i="8"/>
  <c r="B12" i="8"/>
  <c r="B15" i="8"/>
  <c r="B13" i="8"/>
  <c r="B11" i="8"/>
  <c r="B10" i="8"/>
  <c r="B9" i="8"/>
  <c r="B8" i="8"/>
  <c r="B7" i="8"/>
  <c r="B6" i="8"/>
  <c r="B15" i="7" l="1"/>
  <c r="B16" i="7"/>
  <c r="B14" i="7"/>
  <c r="B13" i="7"/>
  <c r="B12" i="7"/>
  <c r="B11" i="7"/>
  <c r="B10" i="7"/>
  <c r="B9" i="7"/>
  <c r="B8" i="7"/>
  <c r="B7" i="7"/>
  <c r="B6" i="7"/>
  <c r="B6" i="21"/>
  <c r="G6" i="21"/>
  <c r="C6" i="21"/>
  <c r="F6" i="21"/>
  <c r="E6" i="21"/>
  <c r="D7" i="21"/>
  <c r="D6" i="21"/>
  <c r="B7" i="21"/>
  <c r="D11" i="6" l="1"/>
  <c r="D12" i="6"/>
  <c r="D10" i="6"/>
  <c r="D9" i="6"/>
  <c r="D8" i="6"/>
  <c r="D7" i="6"/>
  <c r="D6" i="6"/>
  <c r="D5" i="6"/>
  <c r="C12" i="6"/>
  <c r="C11" i="6"/>
  <c r="C10" i="6"/>
  <c r="C9" i="6"/>
  <c r="C8" i="6"/>
  <c r="C7" i="6"/>
  <c r="C5" i="6"/>
  <c r="C6" i="6"/>
  <c r="B12" i="6"/>
  <c r="B11" i="6"/>
  <c r="B10" i="6"/>
  <c r="B9" i="6"/>
  <c r="B8" i="6"/>
  <c r="B7" i="6"/>
  <c r="B6" i="6"/>
  <c r="B5" i="6"/>
  <c r="D6" i="1"/>
  <c r="D5" i="1"/>
  <c r="C6" i="1"/>
  <c r="C5" i="1"/>
  <c r="B6" i="1"/>
  <c r="B5" i="1"/>
  <c r="X9" i="4" l="1"/>
  <c r="X10" i="4"/>
  <c r="X11" i="4"/>
  <c r="X12" i="4"/>
  <c r="X13" i="4"/>
  <c r="X14" i="4"/>
  <c r="X15" i="4"/>
  <c r="X16" i="4"/>
  <c r="X17" i="4"/>
  <c r="X18" i="4"/>
  <c r="X19" i="4"/>
  <c r="X20" i="4"/>
  <c r="X21" i="4"/>
  <c r="X22" i="4"/>
  <c r="X23" i="4"/>
  <c r="X24" i="4"/>
  <c r="J11" i="4"/>
  <c r="F10" i="4"/>
  <c r="B9" i="4"/>
  <c r="F8" i="4"/>
  <c r="F9" i="4"/>
  <c r="F11" i="4"/>
  <c r="F12" i="4"/>
  <c r="B8" i="4"/>
  <c r="B10" i="4"/>
  <c r="B11" i="4"/>
  <c r="B12" i="4"/>
  <c r="B13" i="4"/>
  <c r="J8" i="4"/>
  <c r="J9" i="4"/>
  <c r="J10" i="4"/>
  <c r="T9" i="4"/>
  <c r="T10" i="4"/>
  <c r="T11" i="4"/>
  <c r="T12" i="4"/>
  <c r="T13" i="4"/>
  <c r="T8" i="4"/>
  <c r="P9" i="4"/>
  <c r="P10" i="4"/>
  <c r="P11" i="4"/>
  <c r="P12" i="4"/>
  <c r="P8" i="4"/>
  <c r="J24" i="4" l="1"/>
  <c r="J23" i="4"/>
  <c r="J22" i="4"/>
  <c r="J21" i="4"/>
  <c r="J20" i="4"/>
  <c r="J19" i="4"/>
  <c r="J18" i="4"/>
  <c r="J17" i="4"/>
  <c r="J16" i="4"/>
  <c r="J15" i="4"/>
  <c r="J14" i="4"/>
  <c r="J13" i="4"/>
  <c r="J12" i="4"/>
  <c r="Z25" i="4" l="1"/>
  <c r="V25" i="4"/>
  <c r="R25" i="4"/>
  <c r="L25" i="4"/>
  <c r="H25" i="4"/>
  <c r="D25" i="4"/>
  <c r="X8" i="4"/>
  <c r="T24" i="4"/>
  <c r="T23" i="4"/>
  <c r="T22" i="4"/>
  <c r="T21" i="4"/>
  <c r="T20" i="4"/>
  <c r="T19" i="4"/>
  <c r="T18" i="4"/>
  <c r="T17" i="4"/>
  <c r="T16" i="4"/>
  <c r="T15" i="4"/>
  <c r="T14" i="4"/>
  <c r="P24" i="4"/>
  <c r="P23" i="4"/>
  <c r="AB23" i="4" s="1"/>
  <c r="P22" i="4"/>
  <c r="P21" i="4"/>
  <c r="P20" i="4"/>
  <c r="P19" i="4"/>
  <c r="AB19" i="4" s="1"/>
  <c r="P18" i="4"/>
  <c r="P17" i="4"/>
  <c r="P16" i="4"/>
  <c r="P15" i="4"/>
  <c r="AB15" i="4" s="1"/>
  <c r="P14" i="4"/>
  <c r="P13" i="4"/>
  <c r="AB13" i="4" s="1"/>
  <c r="AB12" i="4"/>
  <c r="AB11" i="4"/>
  <c r="F24" i="4"/>
  <c r="F23" i="4"/>
  <c r="F22" i="4"/>
  <c r="F21" i="4"/>
  <c r="F20" i="4"/>
  <c r="F19" i="4"/>
  <c r="F18" i="4"/>
  <c r="F17" i="4"/>
  <c r="F16" i="4"/>
  <c r="F15" i="4"/>
  <c r="F14" i="4"/>
  <c r="F13" i="4"/>
  <c r="N13" i="4" s="1"/>
  <c r="N11" i="4"/>
  <c r="B24" i="4"/>
  <c r="B23" i="4"/>
  <c r="N23" i="4" s="1"/>
  <c r="B22" i="4"/>
  <c r="N22" i="4" s="1"/>
  <c r="B21" i="4"/>
  <c r="B20" i="4"/>
  <c r="B19" i="4"/>
  <c r="N19" i="4" s="1"/>
  <c r="B18" i="4"/>
  <c r="N18" i="4" s="1"/>
  <c r="B17" i="4"/>
  <c r="B16" i="4"/>
  <c r="B15" i="4"/>
  <c r="N15" i="4" s="1"/>
  <c r="B14" i="4"/>
  <c r="N14" i="4" s="1"/>
  <c r="N12" i="4"/>
  <c r="AB14" i="4" l="1"/>
  <c r="AB18" i="4"/>
  <c r="AB22" i="4"/>
  <c r="AB20" i="4"/>
  <c r="AB24" i="4"/>
  <c r="N16" i="4"/>
  <c r="N20" i="4"/>
  <c r="N24" i="4"/>
  <c r="AB17" i="4"/>
  <c r="AB21" i="4"/>
  <c r="AB16" i="4"/>
  <c r="N17" i="4"/>
  <c r="N21" i="4"/>
  <c r="E11" i="6" l="1"/>
  <c r="E7" i="6"/>
  <c r="AA25" i="4" l="1"/>
  <c r="Y25" i="4"/>
  <c r="W25" i="4"/>
  <c r="U25" i="4"/>
  <c r="S25" i="4"/>
  <c r="Q25" i="4"/>
  <c r="M25" i="4"/>
  <c r="K25" i="4"/>
  <c r="I25" i="4"/>
  <c r="G25" i="4"/>
  <c r="E25" i="4"/>
  <c r="C25" i="4"/>
  <c r="X25" i="4" l="1"/>
  <c r="AB10" i="4"/>
  <c r="T25" i="4"/>
  <c r="AB8" i="4"/>
  <c r="AB9" i="4"/>
  <c r="P25" i="4"/>
  <c r="J25" i="4"/>
  <c r="N9" i="4"/>
  <c r="N10" i="4"/>
  <c r="F25" i="4"/>
  <c r="N8" i="4"/>
  <c r="B25" i="4"/>
  <c r="E10" i="6" l="1"/>
  <c r="E6" i="6"/>
  <c r="E12" i="6"/>
  <c r="E8" i="6"/>
  <c r="N25" i="4"/>
  <c r="AB25" i="4"/>
  <c r="E5" i="1" l="1"/>
  <c r="E6" i="1"/>
  <c r="E9" i="6"/>
  <c r="E5" i="6"/>
</calcChain>
</file>

<file path=xl/sharedStrings.xml><?xml version="1.0" encoding="utf-8"?>
<sst xmlns="http://schemas.openxmlformats.org/spreadsheetml/2006/main" count="164" uniqueCount="98">
  <si>
    <t xml:space="preserve">Instructions en vue de la saisie et de l’évaluation des absences (accidents professionnels et non professionnels, maladies) </t>
  </si>
  <si>
    <t>Ce modèle Excel vous aidera à obtenir, avec quelques données seulement, une vue d’ensemble de «l’état de santé» de votre entreprise.</t>
  </si>
  <si>
    <t xml:space="preserve">Les absences doivent uniquement être indiquées dans l’onglet «1. Saisie des données». 
Les onglets «2. Cockpit» à «7. Maladies» afficheront alors ces informations sous la forme de tableaux et de graphiques. </t>
  </si>
  <si>
    <t>Saisie des données</t>
  </si>
  <si>
    <r>
      <t xml:space="preserve">Cliquez sur l’onglet «1. Saisie des données» pour indiquer le nombre d’absences recensées ainsi que la durée de chacune d’entre elles.
Les absences peuvent être dues à un accident professionnel (AP), à un accident non professionnel (ANP) ou à une maladie (Mal.).
Vous pouvez adapter le nombre de travailleurs à plein temps (somme des taux d’occupation divisée par 100) et le nombre de jours de travail théorique en fonction des spécificités de votre entreprise. Les noms et données déjà saisis sont uniquement destinés à servir d’exemples et peuvent être modifiés ou supprimés. 
</t>
    </r>
    <r>
      <rPr>
        <b/>
        <sz val="12"/>
        <color theme="1"/>
        <rFont val="Calibri"/>
        <family val="2"/>
      </rPr>
      <t>Nombre d’absences (AP, ANP et Mal.):</t>
    </r>
    <r>
      <rPr>
        <sz val="12"/>
        <color rgb="FFFF0000"/>
        <rFont val="Calibri"/>
        <family val="2"/>
      </rPr>
      <t xml:space="preserve"> </t>
    </r>
    <r>
      <rPr>
        <sz val="12"/>
        <color theme="1"/>
        <rFont val="Calibri"/>
        <family val="2"/>
      </rPr>
      <t xml:space="preserve"> 
saisissez dans le tableau jaune le nombre d’accidents et de maladies enregistrés pour chaque collaborateur; chaque nouvelle absence (AP, ANP et Mal.) devra être ajoutée à ce total. Les absences peuvent en outre être classées en fonction de leur durée. Vous pouvez adapter les catégories définies à vos besoins. 
</t>
    </r>
    <r>
      <rPr>
        <b/>
        <sz val="12"/>
        <color theme="1"/>
        <rFont val="Calibri"/>
        <family val="2"/>
      </rPr>
      <t xml:space="preserve">Durée des absences (AP, ANP et Mal.): 
</t>
    </r>
    <r>
      <rPr>
        <sz val="12"/>
        <color theme="1"/>
        <rFont val="Calibri"/>
        <family val="2"/>
      </rPr>
      <t xml:space="preserve">saisissez dans le tableau vert la durée (nombre de jours) des absences pour cause d’accident ou de maladie enregistrées pour chaque collaborateur en fonction de son taux d’occupation, par exemple cinq jours si une personne travaillant à 50 % est absente dix jours. Les week-ends ne sont pas comptabilisés. Chaque nouvelle absence devra être ajoutée à ce total. 
</t>
    </r>
  </si>
  <si>
    <t xml:space="preserve">Vue d’ensemble des évaluations  </t>
  </si>
  <si>
    <t xml:space="preserve">Les onglets «2. Cockpit» à «7. Maladies» affichent sous la forme de tableaux et de graphiques les absences saisies. 
2. Cockpit I: AP, ANP et Mal. classés selon leur nombre et leur durée 
3. Cockpit II: AP, ANP et Mal. classés selon leur nombre et leur durée ainsi que par catégorie
4. Comparaison Suisse:  comparaison du nombre de jours d’absence (AP, ANP et Mal.) au sein de l’entreprise avec la moyenne suisse 
5. Accidents professionnels: absences dues à un accident professionnel 
6. Accidents non professionnels: absences dues à un accident non professionnel 
7. Maladies: absences dues à une maladie 
8. Vue d’ensemble des risques AP et ANP ainsi que du nombre de jours d’absence par branche / secteur économique
Une fois toutes les données saisies conformément au modèle, les nombreuses évaluations proposées vous permettront d’obtenir des informations qui s’avéreront très utiles en vue de votre travail de prévention.  
</t>
  </si>
  <si>
    <t xml:space="preserve">Gestion des absences et prévention   </t>
  </si>
  <si>
    <t xml:space="preserve">Vous trouverez à l’adresse www.suva.ch/gestion des conseils et des recommandations pour optimiser votre gestion des absences,
et sur www.suva.ch/modulesdeprevention des modules de prévention prêts à l’emploi. </t>
  </si>
  <si>
    <t>AP</t>
  </si>
  <si>
    <t>ANP</t>
  </si>
  <si>
    <t>Jours d’absence</t>
  </si>
  <si>
    <t>1. Saisie des données</t>
  </si>
  <si>
    <t xml:space="preserve">Saisissez dans le tableau jaune le nombre d’absences (AP, ANP et Mal.) enregistrées pour chaque collaborateur. </t>
  </si>
  <si>
    <t xml:space="preserve">Saisissez dans le tableau vert la durée des absences (AP, ANP et Mal.) enregistrées pour chaque collaborateur en fonction de son taux d’occupation. </t>
  </si>
  <si>
    <t>Nombre d’absences, par type d’événement (AP, ANP et Mal.)</t>
  </si>
  <si>
    <t xml:space="preserve">Durée (en jours) des absences, par type d’événement </t>
  </si>
  <si>
    <t xml:space="preserve">AP </t>
  </si>
  <si>
    <t>Mal.</t>
  </si>
  <si>
    <t xml:space="preserve">Nom, prénom </t>
  </si>
  <si>
    <t xml:space="preserve"> Entre 1 et 3 jours</t>
  </si>
  <si>
    <t xml:space="preserve"> Entre 4 et 10 jours</t>
  </si>
  <si>
    <t xml:space="preserve"> Entre 11 et 30 jours</t>
  </si>
  <si>
    <t xml:space="preserve">ANP </t>
  </si>
  <si>
    <t>Entre 1 et 3 jours</t>
  </si>
  <si>
    <t xml:space="preserve">Mal. </t>
  </si>
  <si>
    <t xml:space="preserve">Nombre total de cas </t>
  </si>
  <si>
    <t xml:space="preserve">Total de jours d’absence </t>
  </si>
  <si>
    <t xml:space="preserve">Jean Modèle </t>
  </si>
  <si>
    <t>Anne Modèle</t>
  </si>
  <si>
    <t>Stéphane Modèle</t>
  </si>
  <si>
    <t>Hélène Modèle</t>
  </si>
  <si>
    <t xml:space="preserve">Total </t>
  </si>
  <si>
    <t xml:space="preserve">Informations complémentaires: adaptez le nombre d’unités de personnel et le nombre de jours de travail théorique en fonction des spécificités de votre entreprise.   </t>
  </si>
  <si>
    <t xml:space="preserve">Travailleurs à plein temps </t>
  </si>
  <si>
    <t xml:space="preserve">Nombre de jours de travail théorique </t>
  </si>
  <si>
    <t xml:space="preserve">  </t>
  </si>
  <si>
    <t>2. Cockpit I</t>
  </si>
  <si>
    <t xml:space="preserve">Le tableau et le graphique résument les absences indiquées dans l’onglet «Saisie des données» en fonction de leur nombre et de leur durée. </t>
  </si>
  <si>
    <t>Accident professionnel</t>
  </si>
  <si>
    <t xml:space="preserve">Accident non professionnel </t>
  </si>
  <si>
    <t xml:space="preserve">Maladie </t>
  </si>
  <si>
    <t>Total général</t>
  </si>
  <si>
    <t>Nombre de cas</t>
  </si>
  <si>
    <t>3. Cockpit II</t>
  </si>
  <si>
    <t xml:space="preserve">Le tableau et les graphiques résument les absences enregistrées pour chaque collaborateur selon leur durée (courte, moyenne ou longue).  </t>
  </si>
  <si>
    <t>Total de cas</t>
  </si>
  <si>
    <t xml:space="preserve">Nombre d’absences de 1 à 3 jours </t>
  </si>
  <si>
    <t>Nombre d’absences de 4 à 10 jours</t>
  </si>
  <si>
    <t>Nombre d’absences de 11 à 30 jours</t>
  </si>
  <si>
    <t>Total de jours d’absence</t>
  </si>
  <si>
    <t>Absences de courte durée (1 à 3 jours)</t>
  </si>
  <si>
    <t>Absences de durée moyenne (4 à 10 jours)</t>
  </si>
  <si>
    <t>Absences de longue durée (11 à 30 jours)</t>
  </si>
  <si>
    <t>4. Comparaison Suisse</t>
  </si>
  <si>
    <t xml:space="preserve">Le tableau et les graphiques suivants permettent de comparer les valeurs enregistrées par votre entreprise avec la moyenne* suisse.  </t>
  </si>
  <si>
    <t>AP dans mon entreprise pour 1000 travailleurs à plein temps</t>
  </si>
  <si>
    <t>Nombre moyen* d’AP pour 1000 travailleurs à plein temps en Suisse</t>
  </si>
  <si>
    <t>ANP dans mon entreprise pour 1000 travailleurs à plein temps</t>
  </si>
  <si>
    <t>Nombre moyen* d’ANP pour 1000 travailleurs à plein temps en Suisse</t>
  </si>
  <si>
    <t xml:space="preserve">Nombre de jours d’absence par TPT  </t>
  </si>
  <si>
    <t xml:space="preserve">Nombre moyen* de jours d’absence par TPT en Suisse </t>
  </si>
  <si>
    <t>Risque de cas (pour 1000 travailleurs à plein temps)</t>
  </si>
  <si>
    <t xml:space="preserve">* Il est plus pertinent d’effectuer une comparaison avec la moyenne de la branche qu’avec la moyenne suisse. 
Pour ce faire, saisissez les valeurs de votre branche (voir onglet 8) dans les champs correspondants du tableau ci-dessus.    </t>
  </si>
  <si>
    <t xml:space="preserve">5. Accidents professionnels </t>
  </si>
  <si>
    <t xml:space="preserve">Le tableau et le graphique suivants permettent de visualiser les données relatives aux accidents professionnels au sein de votre entreprise.   </t>
  </si>
  <si>
    <t>Accidents professionnels</t>
  </si>
  <si>
    <t>Nombre d’absences de 1 à 3 jours</t>
  </si>
  <si>
    <t>Risque de cas (pour 1000 travailleurs à plein temps)</t>
  </si>
  <si>
    <t>Risque d’absences (en jours de travail) par travailleur à plein temps</t>
  </si>
  <si>
    <t>Taux d’absence (en % du nombre de jours de travail théorique)</t>
  </si>
  <si>
    <t xml:space="preserve">6. Accidents non professionnels  </t>
  </si>
  <si>
    <t xml:space="preserve">Le tableau et le graphique suivants permettent de visualiser les données relatives aux accidents non professionnels au sein de votre entreprise.   </t>
  </si>
  <si>
    <t xml:space="preserve">Accidents non professionnels </t>
  </si>
  <si>
    <t xml:space="preserve">7. Maladies   </t>
  </si>
  <si>
    <t xml:space="preserve">Le tableau et le graphique suivants permettent de visualiser les données relatives aux maladies au sein de votre entreprise.   </t>
  </si>
  <si>
    <t xml:space="preserve">Maladies </t>
  </si>
  <si>
    <t xml:space="preserve">Risque AP, risque ANP et nombre de jours d’absence par branche / secteur économique </t>
  </si>
  <si>
    <r>
      <t>Branche</t>
    </r>
    <r>
      <rPr>
        <b/>
        <vertAlign val="superscript"/>
        <sz val="14"/>
        <color theme="1"/>
        <rFont val="Calibri"/>
        <family val="2"/>
        <scheme val="minor"/>
      </rPr>
      <t xml:space="preserve"> </t>
    </r>
  </si>
  <si>
    <t>Risque AP pour 
1000 TPT</t>
  </si>
  <si>
    <t>Risque ANP pour 
1000 TPT</t>
  </si>
  <si>
    <t xml:space="preserve">Nombre de jours d’absence par TPT </t>
  </si>
  <si>
    <t>Construction</t>
  </si>
  <si>
    <t xml:space="preserve">Services financiers et d’assurance </t>
  </si>
  <si>
    <t xml:space="preserve">Activités spécialisées, scientifiques et techniques </t>
  </si>
  <si>
    <t>Hébergement et restauration</t>
  </si>
  <si>
    <t>Santé humaine et action sociale</t>
  </si>
  <si>
    <t>Commerce, entretien et réparation de véhicules à moteur</t>
  </si>
  <si>
    <t>Activités immobilières et de services</t>
  </si>
  <si>
    <t xml:space="preserve">Information et communication </t>
  </si>
  <si>
    <t xml:space="preserve">Art, divert., activités des ménages et autres prestations  </t>
  </si>
  <si>
    <t>Agriculture et sylviculture</t>
  </si>
  <si>
    <t>Administration publique, défense, assurances sociales</t>
  </si>
  <si>
    <t>Industrie manufacturière, production et distribution d’électricité</t>
  </si>
  <si>
    <t xml:space="preserve">Transports et entreposage </t>
  </si>
  <si>
    <t>Valeurs actualisées le 20 février 2021</t>
  </si>
  <si>
    <t>Moyenne suisse (2019)</t>
  </si>
  <si>
    <t>Veuillez adresser vos questions et remarques à modulesdeprevention@suva.ch.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</si>
</sst>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0_ ;_ * \-#,##0.0_ ;_ * &quot;-&quot;??_ ;_ @_ "/>
  </numFmts>
  <fonts count="24" x14ac:knownFonts="1">
    <font>
      <sz val="11"/>
      <color theme="1"/>
      <name val="Calibri"/>
      <family val="2"/>
      <scheme val="minor"/>
    </font>
    <font>
      <b/>
      <sz val="11"/>
      <color theme="1"/>
      <name val="Calibri"/>
      <family val="2"/>
      <scheme val="minor"/>
    </font>
    <font>
      <sz val="16"/>
      <color theme="1"/>
      <name val="Calibri"/>
      <family val="2"/>
      <scheme val="minor"/>
    </font>
    <font>
      <sz val="12"/>
      <color theme="1"/>
      <name val="Calibri"/>
      <family val="2"/>
    </font>
    <font>
      <b/>
      <sz val="14"/>
      <name val="Calibri"/>
      <family val="2"/>
    </font>
    <font>
      <b/>
      <sz val="12"/>
      <color theme="1"/>
      <name val="Calibri"/>
      <family val="2"/>
    </font>
    <font>
      <b/>
      <sz val="14"/>
      <color theme="1"/>
      <name val="Calibri"/>
      <family val="2"/>
      <scheme val="minor"/>
    </font>
    <font>
      <b/>
      <sz val="14"/>
      <color theme="1"/>
      <name val="Calibri"/>
      <family val="2"/>
    </font>
    <font>
      <sz val="12"/>
      <color rgb="FFFF0000"/>
      <name val="Calibri"/>
      <family val="2"/>
    </font>
    <font>
      <b/>
      <sz val="11"/>
      <name val="Calibri"/>
      <family val="2"/>
      <scheme val="minor"/>
    </font>
    <font>
      <sz val="20"/>
      <color theme="1"/>
      <name val="Calibri"/>
      <family val="2"/>
      <scheme val="minor"/>
    </font>
    <font>
      <b/>
      <sz val="20"/>
      <color theme="1"/>
      <name val="Calibri"/>
      <family val="2"/>
      <scheme val="minor"/>
    </font>
    <font>
      <sz val="11"/>
      <color rgb="FFFF0000"/>
      <name val="Calibri"/>
      <family val="2"/>
      <scheme val="minor"/>
    </font>
    <font>
      <sz val="14"/>
      <color theme="1"/>
      <name val="Calibri"/>
      <family val="2"/>
      <scheme val="minor"/>
    </font>
    <font>
      <b/>
      <sz val="14"/>
      <color rgb="FFFF0000"/>
      <name val="Calibri"/>
      <family val="2"/>
      <scheme val="minor"/>
    </font>
    <font>
      <sz val="12"/>
      <color theme="1"/>
      <name val="Calibri"/>
      <family val="2"/>
      <scheme val="minor"/>
    </font>
    <font>
      <b/>
      <vertAlign val="superscript"/>
      <sz val="14"/>
      <color theme="1"/>
      <name val="Calibri"/>
      <family val="2"/>
      <scheme val="minor"/>
    </font>
    <font>
      <sz val="11"/>
      <color theme="1"/>
      <name val="Calibri"/>
      <family val="2"/>
      <scheme val="minor"/>
    </font>
    <font>
      <sz val="11"/>
      <color rgb="FF3F3F76"/>
      <name val="Calibri"/>
      <family val="2"/>
      <scheme val="minor"/>
    </font>
    <font>
      <sz val="14"/>
      <name val="Calibri"/>
      <family val="2"/>
      <scheme val="minor"/>
    </font>
    <font>
      <b/>
      <sz val="18"/>
      <color theme="1"/>
      <name val="Calibri"/>
      <family val="2"/>
      <scheme val="minor"/>
    </font>
    <font>
      <b/>
      <sz val="16"/>
      <color theme="1"/>
      <name val="Calibri"/>
      <family val="2"/>
      <scheme val="minor"/>
    </font>
    <font>
      <b/>
      <sz val="12"/>
      <color theme="1"/>
      <name val="Calibri"/>
      <family val="2"/>
      <scheme val="minor"/>
    </font>
    <font>
      <b/>
      <sz val="32"/>
      <color rgb="FF595959"/>
      <name val="Calibri"/>
      <family val="2"/>
      <scheme val="minor"/>
    </font>
  </fonts>
  <fills count="16">
    <fill>
      <patternFill patternType="none"/>
    </fill>
    <fill>
      <patternFill patternType="gray125"/>
    </fill>
    <fill>
      <patternFill patternType="solid">
        <fgColor theme="5"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CC99"/>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rgb="FF80808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43" fontId="17" fillId="0" borderId="0" applyFont="0" applyFill="0" applyBorder="0" applyAlignment="0" applyProtection="0"/>
    <xf numFmtId="0" fontId="18" fillId="15" borderId="7" applyNumberFormat="0" applyAlignment="0" applyProtection="0"/>
  </cellStyleXfs>
  <cellXfs count="92">
    <xf numFmtId="0" fontId="0" fillId="0" borderId="0" xfId="0"/>
    <xf numFmtId="0" fontId="0" fillId="2" borderId="1" xfId="0" applyFill="1" applyBorder="1"/>
    <xf numFmtId="0" fontId="0" fillId="3" borderId="0" xfId="0" applyFill="1"/>
    <xf numFmtId="0" fontId="0" fillId="4" borderId="1" xfId="0" applyFill="1" applyBorder="1"/>
    <xf numFmtId="0" fontId="0" fillId="5" borderId="0" xfId="0" applyFill="1" applyBorder="1"/>
    <xf numFmtId="0" fontId="0" fillId="4" borderId="2" xfId="0" applyFill="1" applyBorder="1"/>
    <xf numFmtId="0" fontId="0" fillId="0" borderId="0" xfId="0" applyAlignment="1">
      <alignment wrapText="1"/>
    </xf>
    <xf numFmtId="0" fontId="2" fillId="0" borderId="0" xfId="0" applyFont="1"/>
    <xf numFmtId="0" fontId="0" fillId="0" borderId="0" xfId="0" applyAlignment="1">
      <alignment horizontal="left" vertical="top" wrapText="1"/>
    </xf>
    <xf numFmtId="0" fontId="3" fillId="6" borderId="0" xfId="0" applyFont="1" applyFill="1" applyAlignment="1">
      <alignment horizontal="left" vertical="top" wrapText="1"/>
    </xf>
    <xf numFmtId="0" fontId="4" fillId="7" borderId="0" xfId="0" applyFont="1" applyFill="1" applyAlignment="1">
      <alignment horizontal="left" vertical="top" wrapText="1"/>
    </xf>
    <xf numFmtId="0" fontId="5" fillId="7" borderId="0" xfId="0" applyFont="1" applyFill="1" applyAlignment="1">
      <alignment horizontal="left" vertical="top" wrapText="1"/>
    </xf>
    <xf numFmtId="0" fontId="3" fillId="7" borderId="0" xfId="0" applyFont="1" applyFill="1" applyAlignment="1">
      <alignment horizontal="left" vertical="top" wrapText="1"/>
    </xf>
    <xf numFmtId="0" fontId="0" fillId="8" borderId="1" xfId="0" applyFill="1" applyBorder="1"/>
    <xf numFmtId="0" fontId="6" fillId="0" borderId="0" xfId="0" applyFont="1"/>
    <xf numFmtId="0" fontId="7" fillId="7" borderId="0" xfId="0" applyFont="1" applyFill="1" applyAlignment="1">
      <alignment horizontal="left" vertical="top" wrapText="1"/>
    </xf>
    <xf numFmtId="0" fontId="0" fillId="10" borderId="0" xfId="0" applyFill="1" applyBorder="1"/>
    <xf numFmtId="0" fontId="0" fillId="10" borderId="0" xfId="0" applyFill="1" applyBorder="1" applyAlignment="1">
      <alignment wrapText="1"/>
    </xf>
    <xf numFmtId="0" fontId="1" fillId="5" borderId="0" xfId="0" applyFont="1" applyFill="1" applyBorder="1"/>
    <xf numFmtId="0" fontId="1" fillId="9" borderId="0" xfId="0" applyFont="1" applyFill="1" applyBorder="1"/>
    <xf numFmtId="0" fontId="9" fillId="11" borderId="1" xfId="0" applyFont="1" applyFill="1" applyBorder="1"/>
    <xf numFmtId="0" fontId="9" fillId="11" borderId="1" xfId="0" applyFont="1" applyFill="1" applyBorder="1" applyAlignment="1">
      <alignment horizontal="center" wrapText="1"/>
    </xf>
    <xf numFmtId="0" fontId="9" fillId="11" borderId="1" xfId="0" applyFont="1" applyFill="1" applyBorder="1" applyAlignment="1">
      <alignment horizontal="center"/>
    </xf>
    <xf numFmtId="0" fontId="9" fillId="0" borderId="1" xfId="0" applyFont="1" applyFill="1" applyBorder="1"/>
    <xf numFmtId="0" fontId="9" fillId="0" borderId="1" xfId="0" applyFont="1" applyFill="1" applyBorder="1" applyAlignment="1">
      <alignment horizontal="center" wrapText="1"/>
    </xf>
    <xf numFmtId="0" fontId="9" fillId="0" borderId="1" xfId="0" applyFont="1" applyFill="1" applyBorder="1" applyAlignment="1">
      <alignment horizontal="center"/>
    </xf>
    <xf numFmtId="0" fontId="1" fillId="8" borderId="1" xfId="0" applyFont="1" applyFill="1" applyBorder="1"/>
    <xf numFmtId="0" fontId="0" fillId="0" borderId="0" xfId="0" applyFill="1" applyBorder="1"/>
    <xf numFmtId="0" fontId="10" fillId="5" borderId="1" xfId="0" applyFont="1" applyFill="1" applyBorder="1"/>
    <xf numFmtId="0" fontId="11" fillId="9" borderId="1" xfId="0" applyFont="1" applyFill="1" applyBorder="1" applyAlignment="1">
      <alignment horizontal="center"/>
    </xf>
    <xf numFmtId="0" fontId="10" fillId="11" borderId="1" xfId="0" applyFont="1" applyFill="1" applyBorder="1" applyAlignment="1">
      <alignment wrapText="1"/>
    </xf>
    <xf numFmtId="0" fontId="10" fillId="11" borderId="1" xfId="0" applyFont="1" applyFill="1" applyBorder="1" applyAlignment="1">
      <alignment horizontal="center" wrapText="1"/>
    </xf>
    <xf numFmtId="0" fontId="10" fillId="11" borderId="1" xfId="0" quotePrefix="1" applyFont="1" applyFill="1" applyBorder="1" applyAlignment="1">
      <alignment horizontal="center" wrapText="1"/>
    </xf>
    <xf numFmtId="0" fontId="10" fillId="12" borderId="1" xfId="0" applyFont="1" applyFill="1" applyBorder="1" applyAlignment="1">
      <alignment wrapText="1"/>
    </xf>
    <xf numFmtId="0" fontId="10" fillId="12" borderId="1" xfId="0" applyFont="1" applyFill="1" applyBorder="1" applyAlignment="1">
      <alignment horizontal="center" wrapText="1"/>
    </xf>
    <xf numFmtId="0" fontId="10" fillId="0" borderId="0" xfId="0" applyFont="1"/>
    <xf numFmtId="0" fontId="3" fillId="5" borderId="0" xfId="0" applyFont="1" applyFill="1" applyAlignment="1">
      <alignment horizontal="left" vertical="top" wrapText="1"/>
    </xf>
    <xf numFmtId="0" fontId="0" fillId="5" borderId="0" xfId="0" applyFill="1"/>
    <xf numFmtId="0" fontId="1" fillId="4" borderId="3" xfId="0" applyFont="1" applyFill="1" applyBorder="1" applyAlignment="1">
      <alignment wrapText="1"/>
    </xf>
    <xf numFmtId="0" fontId="9" fillId="8" borderId="1" xfId="0" applyFont="1" applyFill="1" applyBorder="1" applyAlignment="1">
      <alignment horizontal="center"/>
    </xf>
    <xf numFmtId="0" fontId="11" fillId="9" borderId="1" xfId="0" applyFont="1" applyFill="1" applyBorder="1" applyAlignment="1">
      <alignment horizontal="center" wrapText="1"/>
    </xf>
    <xf numFmtId="1" fontId="10" fillId="12" borderId="1" xfId="0" applyNumberFormat="1" applyFont="1" applyFill="1" applyBorder="1" applyAlignment="1">
      <alignment horizontal="center" wrapText="1"/>
    </xf>
    <xf numFmtId="0" fontId="9" fillId="0" borderId="2" xfId="0" applyFont="1" applyFill="1" applyBorder="1"/>
    <xf numFmtId="0" fontId="0" fillId="0" borderId="0" xfId="0" applyBorder="1"/>
    <xf numFmtId="0" fontId="10" fillId="10" borderId="1" xfId="0" applyFont="1" applyFill="1" applyBorder="1" applyAlignment="1">
      <alignment wrapText="1"/>
    </xf>
    <xf numFmtId="1" fontId="10" fillId="10" borderId="1" xfId="0" applyNumberFormat="1" applyFont="1" applyFill="1" applyBorder="1" applyAlignment="1">
      <alignment horizontal="center" wrapText="1"/>
    </xf>
    <xf numFmtId="0" fontId="10" fillId="10" borderId="1" xfId="0" applyFont="1" applyFill="1" applyBorder="1" applyAlignment="1">
      <alignment horizontal="center" wrapText="1"/>
    </xf>
    <xf numFmtId="2" fontId="10" fillId="10" borderId="1" xfId="0" applyNumberFormat="1" applyFont="1" applyFill="1" applyBorder="1" applyAlignment="1">
      <alignment horizontal="center" wrapText="1"/>
    </xf>
    <xf numFmtId="0" fontId="12" fillId="0" borderId="0" xfId="0" applyFont="1"/>
    <xf numFmtId="0" fontId="13" fillId="0" borderId="0" xfId="0" applyFont="1"/>
    <xf numFmtId="0" fontId="12" fillId="0" borderId="0" xfId="0" applyFont="1" applyAlignment="1">
      <alignment wrapText="1"/>
    </xf>
    <xf numFmtId="0" fontId="1" fillId="0" borderId="0" xfId="0" applyFont="1"/>
    <xf numFmtId="164" fontId="10" fillId="10" borderId="1" xfId="0" applyNumberFormat="1" applyFont="1" applyFill="1" applyBorder="1" applyAlignment="1">
      <alignment horizontal="center" wrapText="1"/>
    </xf>
    <xf numFmtId="0" fontId="10" fillId="9" borderId="1" xfId="0" applyFont="1" applyFill="1" applyBorder="1" applyAlignment="1">
      <alignment horizontal="center" wrapText="1"/>
    </xf>
    <xf numFmtId="0" fontId="15" fillId="0" borderId="0" xfId="0" applyFont="1"/>
    <xf numFmtId="0" fontId="6" fillId="4" borderId="1" xfId="0" applyFont="1" applyFill="1" applyBorder="1" applyAlignment="1"/>
    <xf numFmtId="0" fontId="6" fillId="4" borderId="1" xfId="0" applyFont="1" applyFill="1" applyBorder="1" applyAlignment="1">
      <alignment horizontal="center" wrapText="1"/>
    </xf>
    <xf numFmtId="0" fontId="14" fillId="10" borderId="4" xfId="0" applyFont="1" applyFill="1" applyBorder="1" applyAlignment="1"/>
    <xf numFmtId="164" fontId="14" fillId="11" borderId="5" xfId="0" applyNumberFormat="1" applyFont="1" applyFill="1" applyBorder="1" applyAlignment="1">
      <alignment horizontal="center" wrapText="1"/>
    </xf>
    <xf numFmtId="0" fontId="14" fillId="11" borderId="5" xfId="0" applyFont="1" applyFill="1" applyBorder="1" applyAlignment="1">
      <alignment horizontal="center" wrapText="1"/>
    </xf>
    <xf numFmtId="0" fontId="13" fillId="10" borderId="4" xfId="0" applyFont="1" applyFill="1" applyBorder="1" applyAlignment="1"/>
    <xf numFmtId="0" fontId="13" fillId="10" borderId="4" xfId="0" applyFont="1" applyFill="1" applyBorder="1" applyAlignment="1">
      <alignment wrapText="1"/>
    </xf>
    <xf numFmtId="0" fontId="0" fillId="9" borderId="0" xfId="0" applyFill="1" applyBorder="1"/>
    <xf numFmtId="0" fontId="11" fillId="0" borderId="0" xfId="0" applyFont="1"/>
    <xf numFmtId="0" fontId="9" fillId="11" borderId="2" xfId="0" applyFont="1" applyFill="1" applyBorder="1" applyAlignment="1">
      <alignment horizontal="center"/>
    </xf>
    <xf numFmtId="0" fontId="0" fillId="8" borderId="1" xfId="0" applyFill="1" applyBorder="1" applyAlignment="1">
      <alignment horizontal="center" wrapText="1"/>
    </xf>
    <xf numFmtId="0" fontId="9" fillId="8" borderId="2" xfId="0" applyFont="1" applyFill="1" applyBorder="1" applyAlignment="1">
      <alignment horizontal="center"/>
    </xf>
    <xf numFmtId="0" fontId="0" fillId="5" borderId="1" xfId="0" applyFill="1" applyBorder="1"/>
    <xf numFmtId="0" fontId="0" fillId="5" borderId="1" xfId="0" applyFill="1" applyBorder="1" applyAlignment="1">
      <alignment horizontal="center"/>
    </xf>
    <xf numFmtId="0" fontId="0" fillId="5" borderId="2" xfId="0" applyFill="1" applyBorder="1" applyAlignment="1">
      <alignment horizontal="center"/>
    </xf>
    <xf numFmtId="0" fontId="9" fillId="11" borderId="3" xfId="0" applyFont="1" applyFill="1" applyBorder="1" applyAlignment="1">
      <alignment horizontal="center" wrapText="1"/>
    </xf>
    <xf numFmtId="0" fontId="1" fillId="8" borderId="6" xfId="0" applyFont="1" applyFill="1" applyBorder="1"/>
    <xf numFmtId="0" fontId="0" fillId="8" borderId="6" xfId="0" applyFill="1" applyBorder="1" applyAlignment="1">
      <alignment horizontal="center" wrapText="1"/>
    </xf>
    <xf numFmtId="0" fontId="0" fillId="5" borderId="1" xfId="0" applyFill="1" applyBorder="1" applyAlignment="1">
      <alignment wrapText="1"/>
    </xf>
    <xf numFmtId="0" fontId="13" fillId="5" borderId="0" xfId="0" applyFont="1" applyFill="1" applyBorder="1"/>
    <xf numFmtId="0" fontId="0" fillId="5" borderId="0" xfId="0" applyFont="1" applyFill="1" applyBorder="1"/>
    <xf numFmtId="0" fontId="13" fillId="0" borderId="0" xfId="0" applyFont="1" applyBorder="1"/>
    <xf numFmtId="0" fontId="0" fillId="0" borderId="0" xfId="0" applyFont="1" applyBorder="1"/>
    <xf numFmtId="0" fontId="9" fillId="5" borderId="1" xfId="0" applyFont="1" applyFill="1" applyBorder="1" applyAlignment="1">
      <alignment horizontal="center"/>
    </xf>
    <xf numFmtId="0" fontId="0" fillId="8" borderId="6" xfId="0" applyFill="1" applyBorder="1" applyAlignment="1">
      <alignment horizontal="center"/>
    </xf>
    <xf numFmtId="0" fontId="0" fillId="8" borderId="1" xfId="0" applyFill="1" applyBorder="1" applyAlignment="1">
      <alignment horizontal="center"/>
    </xf>
    <xf numFmtId="0" fontId="1" fillId="0" borderId="1" xfId="0" applyFont="1" applyFill="1" applyBorder="1" applyAlignment="1">
      <alignment horizontal="center"/>
    </xf>
    <xf numFmtId="0" fontId="6" fillId="13" borderId="0" xfId="0" applyFont="1" applyFill="1" applyAlignment="1">
      <alignment wrapText="1"/>
    </xf>
    <xf numFmtId="0" fontId="13" fillId="14" borderId="0" xfId="0" applyFont="1" applyFill="1" applyBorder="1" applyAlignment="1"/>
    <xf numFmtId="0" fontId="19" fillId="11" borderId="7" xfId="2" applyFont="1" applyFill="1" applyAlignment="1" applyProtection="1">
      <alignment horizontal="center"/>
      <protection locked="0"/>
    </xf>
    <xf numFmtId="165" fontId="10" fillId="10" borderId="1" xfId="1" applyNumberFormat="1" applyFont="1" applyFill="1" applyBorder="1" applyAlignment="1">
      <alignment horizontal="center" wrapText="1"/>
    </xf>
    <xf numFmtId="165" fontId="10" fillId="10" borderId="1" xfId="1" applyNumberFormat="1" applyFont="1" applyFill="1" applyBorder="1" applyAlignment="1">
      <alignment wrapText="1"/>
    </xf>
    <xf numFmtId="0" fontId="21" fillId="9" borderId="1" xfId="0" applyFont="1" applyFill="1" applyBorder="1" applyAlignment="1">
      <alignment horizontal="center"/>
    </xf>
    <xf numFmtId="0" fontId="6" fillId="9" borderId="1" xfId="0" applyFont="1" applyFill="1" applyBorder="1" applyAlignment="1">
      <alignment horizontal="center"/>
    </xf>
    <xf numFmtId="0" fontId="20" fillId="9" borderId="1" xfId="0" applyFont="1" applyFill="1" applyBorder="1" applyAlignment="1">
      <alignment horizontal="center" wrapText="1"/>
    </xf>
    <xf numFmtId="0" fontId="22" fillId="9" borderId="1" xfId="0" applyFont="1" applyFill="1" applyBorder="1" applyAlignment="1">
      <alignment horizontal="center"/>
    </xf>
    <xf numFmtId="0" fontId="23" fillId="0" borderId="0" xfId="0" applyFont="1" applyAlignment="1">
      <alignment horizontal="center" vertical="center" readingOrder="1"/>
    </xf>
  </cellXfs>
  <cellStyles count="3">
    <cellStyle name="Eingabe" xfId="2" builtinId="20"/>
    <cellStyle name="Komma" xfId="1" builtinId="3"/>
    <cellStyle name="Standard" xfId="0" builtinId="0"/>
  </cellStyles>
  <dxfs count="0"/>
  <tableStyles count="0" defaultTableStyle="TableStyleMedium2" defaultPivotStyle="PivotStyleLight16"/>
  <colors>
    <mruColors>
      <color rgb="FFFFFF00"/>
      <color rgb="FFCC3300"/>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cat>
            <c:numRef>
              <c:f>'2. Cockpit I'!$B$5:$E$5</c:f>
              <c:numCache>
                <c:formatCode>General</c:formatCode>
                <c:ptCount val="4"/>
                <c:pt idx="0">
                  <c:v>2</c:v>
                </c:pt>
                <c:pt idx="1">
                  <c:v>2</c:v>
                </c:pt>
                <c:pt idx="2">
                  <c:v>3</c:v>
                </c:pt>
                <c:pt idx="3">
                  <c:v>7</c:v>
                </c:pt>
              </c:numCache>
            </c:numRef>
          </c:cat>
          <c:val>
            <c:numRef>
              <c:f>'2. Cockpit I'!$B$6:$E$6</c:f>
              <c:numCache>
                <c:formatCode>General</c:formatCode>
                <c:ptCount val="4"/>
                <c:pt idx="0">
                  <c:v>10</c:v>
                </c:pt>
                <c:pt idx="1">
                  <c:v>7</c:v>
                </c:pt>
                <c:pt idx="2">
                  <c:v>24</c:v>
                </c:pt>
                <c:pt idx="3">
                  <c:v>41</c:v>
                </c:pt>
              </c:numCache>
            </c:numRef>
          </c:val>
          <c:extLst>
            <c:ext xmlns:c16="http://schemas.microsoft.com/office/drawing/2014/chart" uri="{C3380CC4-5D6E-409C-BE32-E72D297353CC}">
              <c16:uniqueId val="{00000000-5827-43CC-A069-0904426869CE}"/>
            </c:ext>
          </c:extLst>
        </c:ser>
        <c:dLbls>
          <c:showLegendKey val="0"/>
          <c:showVal val="0"/>
          <c:showCatName val="0"/>
          <c:showSerName val="0"/>
          <c:showPercent val="0"/>
          <c:showBubbleSize val="0"/>
        </c:dLbls>
        <c:gapWidth val="219"/>
        <c:overlap val="-27"/>
        <c:axId val="219780744"/>
        <c:axId val="219781072"/>
      </c:barChart>
      <c:catAx>
        <c:axId val="21978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9781072"/>
        <c:crosses val="autoZero"/>
        <c:auto val="1"/>
        <c:lblAlgn val="ctr"/>
        <c:lblOffset val="100"/>
        <c:noMultiLvlLbl val="0"/>
      </c:catAx>
      <c:valAx>
        <c:axId val="21978107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9780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3200" b="1"/>
              <a:t>Vue d’ensemble des maladies (nombre de cas et de jours d’absence)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'7. Maladies'!$B$4</c:f>
              <c:strCache>
                <c:ptCount val="1"/>
                <c:pt idx="0">
                  <c:v>Maladies </c:v>
                </c:pt>
              </c:strCache>
            </c:strRef>
          </c:tx>
          <c:spPr>
            <a:solidFill>
              <a:srgbClr val="FFFF00"/>
            </a:solidFill>
            <a:ln>
              <a:noFill/>
            </a:ln>
            <a:effectLst/>
          </c:spPr>
          <c:invertIfNegative val="0"/>
          <c:dPt>
            <c:idx val="4"/>
            <c:invertIfNegative val="0"/>
            <c:bubble3D val="0"/>
            <c:spPr>
              <a:solidFill>
                <a:srgbClr val="FFFF00"/>
              </a:solidFill>
              <a:ln>
                <a:noFill/>
              </a:ln>
              <a:effectLst/>
            </c:spPr>
            <c:extLst>
              <c:ext xmlns:c16="http://schemas.microsoft.com/office/drawing/2014/chart" uri="{C3380CC4-5D6E-409C-BE32-E72D297353CC}">
                <c16:uniqueId val="{00000001-488C-4BEC-B9AA-ECB472C0D9D9}"/>
              </c:ext>
            </c:extLst>
          </c:dPt>
          <c:dPt>
            <c:idx val="9"/>
            <c:invertIfNegative val="0"/>
            <c:bubble3D val="0"/>
            <c:spPr>
              <a:solidFill>
                <a:srgbClr val="FFFF00"/>
              </a:solidFill>
              <a:ln>
                <a:noFill/>
              </a:ln>
              <a:effectLst/>
            </c:spPr>
            <c:extLst>
              <c:ext xmlns:c16="http://schemas.microsoft.com/office/drawing/2014/chart" uri="{C3380CC4-5D6E-409C-BE32-E72D297353CC}">
                <c16:uniqueId val="{00000002-488C-4BEC-B9AA-ECB472C0D9D9}"/>
              </c:ext>
            </c:extLst>
          </c:dPt>
          <c:dPt>
            <c:idx val="10"/>
            <c:invertIfNegative val="0"/>
            <c:bubble3D val="0"/>
            <c:spPr>
              <a:solidFill>
                <a:srgbClr val="FFFF00"/>
              </a:solidFill>
              <a:ln>
                <a:noFill/>
              </a:ln>
              <a:effectLst/>
            </c:spPr>
            <c:extLst>
              <c:ext xmlns:c16="http://schemas.microsoft.com/office/drawing/2014/chart" uri="{C3380CC4-5D6E-409C-BE32-E72D297353CC}">
                <c16:uniqueId val="{00000003-488C-4BEC-B9AA-ECB472C0D9D9}"/>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Maladies'!$A$5:$A$15</c:f>
              <c:strCache>
                <c:ptCount val="11"/>
                <c:pt idx="0">
                  <c:v>Total de cas</c:v>
                </c:pt>
                <c:pt idx="1">
                  <c:v>Nombre d’absences de 1 à 3 jours</c:v>
                </c:pt>
                <c:pt idx="2">
                  <c:v>Nombre d’absences de 4 à 10 jours</c:v>
                </c:pt>
                <c:pt idx="3">
                  <c:v>Nombre d’absences de 11 à 30 jours</c:v>
                </c:pt>
                <c:pt idx="4">
                  <c:v>Risque de cas (pour 1000 travailleurs à plein temps)</c:v>
                </c:pt>
                <c:pt idx="5">
                  <c:v>Total de jours d’absence</c:v>
                </c:pt>
                <c:pt idx="6">
                  <c:v>Absences de courte durée (1 à 3 jours)</c:v>
                </c:pt>
                <c:pt idx="7">
                  <c:v>Absences de durée moyenne (4 à 10 jours)</c:v>
                </c:pt>
                <c:pt idx="8">
                  <c:v>Absences de longue durée (11 à 30 jours)</c:v>
                </c:pt>
                <c:pt idx="9">
                  <c:v>Risque d’absences (en jours de travail) par travailleur à plein temps</c:v>
                </c:pt>
                <c:pt idx="10">
                  <c:v>Taux d’absence (en % du nombre de jours de travail théorique)</c:v>
                </c:pt>
              </c:strCache>
            </c:strRef>
          </c:cat>
          <c:val>
            <c:numRef>
              <c:f>'7. Maladies'!$B$5:$B$15</c:f>
              <c:numCache>
                <c:formatCode>General</c:formatCode>
                <c:ptCount val="11"/>
                <c:pt idx="0">
                  <c:v>3</c:v>
                </c:pt>
                <c:pt idx="1">
                  <c:v>0</c:v>
                </c:pt>
                <c:pt idx="2">
                  <c:v>2</c:v>
                </c:pt>
                <c:pt idx="3">
                  <c:v>1</c:v>
                </c:pt>
                <c:pt idx="4" formatCode="0">
                  <c:v>750</c:v>
                </c:pt>
                <c:pt idx="5" formatCode="0">
                  <c:v>24</c:v>
                </c:pt>
                <c:pt idx="6" formatCode="0">
                  <c:v>0</c:v>
                </c:pt>
                <c:pt idx="7" formatCode="0">
                  <c:v>9</c:v>
                </c:pt>
                <c:pt idx="8" formatCode="0">
                  <c:v>15</c:v>
                </c:pt>
                <c:pt idx="9" formatCode="0.00">
                  <c:v>6</c:v>
                </c:pt>
                <c:pt idx="10" formatCode="0.00">
                  <c:v>2.6548672566371683</c:v>
                </c:pt>
              </c:numCache>
            </c:numRef>
          </c:val>
          <c:extLst>
            <c:ext xmlns:c16="http://schemas.microsoft.com/office/drawing/2014/chart" uri="{C3380CC4-5D6E-409C-BE32-E72D297353CC}">
              <c16:uniqueId val="{00000000-488C-4BEC-B9AA-ECB472C0D9D9}"/>
            </c:ext>
          </c:extLst>
        </c:ser>
        <c:dLbls>
          <c:dLblPos val="outEnd"/>
          <c:showLegendKey val="0"/>
          <c:showVal val="1"/>
          <c:showCatName val="0"/>
          <c:showSerName val="0"/>
          <c:showPercent val="0"/>
          <c:showBubbleSize val="0"/>
        </c:dLbls>
        <c:gapWidth val="219"/>
        <c:overlap val="-27"/>
        <c:axId val="219633432"/>
        <c:axId val="219635728"/>
      </c:barChart>
      <c:catAx>
        <c:axId val="219633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219635728"/>
        <c:crosses val="autoZero"/>
        <c:auto val="1"/>
        <c:lblAlgn val="ctr"/>
        <c:lblOffset val="100"/>
        <c:noMultiLvlLbl val="0"/>
      </c:catAx>
      <c:valAx>
        <c:axId val="219635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2196334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de-CH" sz="2400" b="1"/>
              <a:t>Nombre</a:t>
            </a:r>
            <a:r>
              <a:rPr lang="de-CH" sz="2400" b="1" baseline="0"/>
              <a:t> de cas et de jours d'absence (AP,ANP et maladies</a:t>
            </a:r>
            <a:r>
              <a:rPr lang="de-CH" sz="2400" baseline="0"/>
              <a:t>)</a:t>
            </a:r>
            <a:endParaRPr lang="de-CH" sz="2400"/>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'2. Cockpit I'!$A$5</c:f>
              <c:strCache>
                <c:ptCount val="1"/>
                <c:pt idx="0">
                  <c:v>Nombre de cas</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Cockpit I'!$B$4:$E$4</c:f>
              <c:strCache>
                <c:ptCount val="4"/>
                <c:pt idx="0">
                  <c:v>Accident professionnel</c:v>
                </c:pt>
                <c:pt idx="1">
                  <c:v>Accident non professionnel </c:v>
                </c:pt>
                <c:pt idx="2">
                  <c:v>Maladie </c:v>
                </c:pt>
                <c:pt idx="3">
                  <c:v>Total général</c:v>
                </c:pt>
              </c:strCache>
            </c:strRef>
          </c:cat>
          <c:val>
            <c:numRef>
              <c:f>'2. Cockpit I'!$B$5:$E$5</c:f>
              <c:numCache>
                <c:formatCode>General</c:formatCode>
                <c:ptCount val="4"/>
                <c:pt idx="0">
                  <c:v>2</c:v>
                </c:pt>
                <c:pt idx="1">
                  <c:v>2</c:v>
                </c:pt>
                <c:pt idx="2">
                  <c:v>3</c:v>
                </c:pt>
                <c:pt idx="3">
                  <c:v>7</c:v>
                </c:pt>
              </c:numCache>
            </c:numRef>
          </c:val>
          <c:extLst>
            <c:ext xmlns:c16="http://schemas.microsoft.com/office/drawing/2014/chart" uri="{C3380CC4-5D6E-409C-BE32-E72D297353CC}">
              <c16:uniqueId val="{00000000-BE19-4705-8604-EF8A149A1DD2}"/>
            </c:ext>
          </c:extLst>
        </c:ser>
        <c:ser>
          <c:idx val="1"/>
          <c:order val="1"/>
          <c:tx>
            <c:strRef>
              <c:f>'2. Cockpit I'!$A$6</c:f>
              <c:strCache>
                <c:ptCount val="1"/>
                <c:pt idx="0">
                  <c:v>Jours d’absence</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Cockpit I'!$B$4:$E$4</c:f>
              <c:strCache>
                <c:ptCount val="4"/>
                <c:pt idx="0">
                  <c:v>Accident professionnel</c:v>
                </c:pt>
                <c:pt idx="1">
                  <c:v>Accident non professionnel </c:v>
                </c:pt>
                <c:pt idx="2">
                  <c:v>Maladie </c:v>
                </c:pt>
                <c:pt idx="3">
                  <c:v>Total général</c:v>
                </c:pt>
              </c:strCache>
            </c:strRef>
          </c:cat>
          <c:val>
            <c:numRef>
              <c:f>'2. Cockpit I'!$B$6:$E$6</c:f>
              <c:numCache>
                <c:formatCode>General</c:formatCode>
                <c:ptCount val="4"/>
                <c:pt idx="0">
                  <c:v>10</c:v>
                </c:pt>
                <c:pt idx="1">
                  <c:v>7</c:v>
                </c:pt>
                <c:pt idx="2">
                  <c:v>24</c:v>
                </c:pt>
                <c:pt idx="3">
                  <c:v>41</c:v>
                </c:pt>
              </c:numCache>
            </c:numRef>
          </c:val>
          <c:extLst>
            <c:ext xmlns:c16="http://schemas.microsoft.com/office/drawing/2014/chart" uri="{C3380CC4-5D6E-409C-BE32-E72D297353CC}">
              <c16:uniqueId val="{00000001-BE19-4705-8604-EF8A149A1DD2}"/>
            </c:ext>
          </c:extLst>
        </c:ser>
        <c:dLbls>
          <c:dLblPos val="outEnd"/>
          <c:showLegendKey val="0"/>
          <c:showVal val="1"/>
          <c:showCatName val="0"/>
          <c:showSerName val="0"/>
          <c:showPercent val="0"/>
          <c:showBubbleSize val="0"/>
        </c:dLbls>
        <c:gapWidth val="219"/>
        <c:overlap val="-27"/>
        <c:axId val="509172976"/>
        <c:axId val="509170352"/>
      </c:barChart>
      <c:catAx>
        <c:axId val="5091729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509170352"/>
        <c:crosses val="autoZero"/>
        <c:auto val="1"/>
        <c:lblAlgn val="ctr"/>
        <c:lblOffset val="100"/>
        <c:noMultiLvlLbl val="0"/>
      </c:catAx>
      <c:valAx>
        <c:axId val="509170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509172976"/>
        <c:crosses val="autoZero"/>
        <c:crossBetween val="between"/>
      </c:valAx>
      <c:spPr>
        <a:noFill/>
        <a:ln>
          <a:noFill/>
        </a:ln>
        <a:effectLst/>
      </c:spPr>
    </c:plotArea>
    <c:legend>
      <c:legendPos val="b"/>
      <c:layout>
        <c:manualLayout>
          <c:xMode val="edge"/>
          <c:yMode val="edge"/>
          <c:x val="0.34986211844626686"/>
          <c:y val="0.92039025056791968"/>
          <c:w val="0.35563908490677421"/>
          <c:h val="6.9197601926657193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de-CH" sz="2400" b="1"/>
              <a:t>Vue d'ensemble du nombre d'absences et de jours d'absence dans l'entreprise</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E49F-45C9-A530-7C08AB9EEE3F}"/>
              </c:ext>
            </c:extLst>
          </c:dPt>
          <c:dPt>
            <c:idx val="1"/>
            <c:invertIfNegative val="0"/>
            <c:bubble3D val="0"/>
            <c:spPr>
              <a:solidFill>
                <a:srgbClr val="FFFF00"/>
              </a:solidFill>
              <a:ln>
                <a:noFill/>
              </a:ln>
              <a:effectLst/>
            </c:spPr>
            <c:extLst>
              <c:ext xmlns:c16="http://schemas.microsoft.com/office/drawing/2014/chart" uri="{C3380CC4-5D6E-409C-BE32-E72D297353CC}">
                <c16:uniqueId val="{00000002-E49F-45C9-A530-7C08AB9EEE3F}"/>
              </c:ext>
            </c:extLst>
          </c:dPt>
          <c:dPt>
            <c:idx val="2"/>
            <c:invertIfNegative val="0"/>
            <c:bubble3D val="0"/>
            <c:spPr>
              <a:solidFill>
                <a:srgbClr val="FFFF00"/>
              </a:solidFill>
              <a:ln>
                <a:noFill/>
              </a:ln>
              <a:effectLst/>
            </c:spPr>
            <c:extLst>
              <c:ext xmlns:c16="http://schemas.microsoft.com/office/drawing/2014/chart" uri="{C3380CC4-5D6E-409C-BE32-E72D297353CC}">
                <c16:uniqueId val="{00000003-E49F-45C9-A530-7C08AB9EEE3F}"/>
              </c:ext>
            </c:extLst>
          </c:dPt>
          <c:dPt>
            <c:idx val="3"/>
            <c:invertIfNegative val="0"/>
            <c:bubble3D val="0"/>
            <c:spPr>
              <a:solidFill>
                <a:srgbClr val="FFFF00"/>
              </a:solidFill>
              <a:ln>
                <a:noFill/>
              </a:ln>
              <a:effectLst/>
            </c:spPr>
            <c:extLst>
              <c:ext xmlns:c16="http://schemas.microsoft.com/office/drawing/2014/chart" uri="{C3380CC4-5D6E-409C-BE32-E72D297353CC}">
                <c16:uniqueId val="{00000004-E49F-45C9-A530-7C08AB9EEE3F}"/>
              </c:ext>
            </c:extLst>
          </c:dPt>
          <c:dPt>
            <c:idx val="4"/>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5-E49F-45C9-A530-7C08AB9EEE3F}"/>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8-E49F-45C9-A530-7C08AB9EEE3F}"/>
              </c:ext>
            </c:extLst>
          </c:dPt>
          <c:dPt>
            <c:idx val="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6-E49F-45C9-A530-7C08AB9EEE3F}"/>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E49F-45C9-A530-7C08AB9EEE3F}"/>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de cas</c:v>
                </c:pt>
                <c:pt idx="1">
                  <c:v>Nombre d’absences de 1 à 3 jours </c:v>
                </c:pt>
                <c:pt idx="2">
                  <c:v>Nombre d’absences de 4 à 10 jours</c:v>
                </c:pt>
                <c:pt idx="3">
                  <c:v>Nombre d’absences de 11 à 30 jours</c:v>
                </c:pt>
                <c:pt idx="4">
                  <c:v>Total de jours d’absence</c:v>
                </c:pt>
                <c:pt idx="5">
                  <c:v>Absences de courte durée (1 à 3 jours)</c:v>
                </c:pt>
                <c:pt idx="6">
                  <c:v>Absences de durée moyenne (4 à 10 jours)</c:v>
                </c:pt>
                <c:pt idx="7">
                  <c:v>Absences de longue durée (11 à 30 jours)</c:v>
                </c:pt>
              </c:strCache>
            </c:strRef>
          </c:cat>
          <c:val>
            <c:numRef>
              <c:f>'3. Cockpit II'!$E$5:$E$12</c:f>
              <c:numCache>
                <c:formatCode>General</c:formatCode>
                <c:ptCount val="8"/>
                <c:pt idx="0">
                  <c:v>7</c:v>
                </c:pt>
                <c:pt idx="1">
                  <c:v>2</c:v>
                </c:pt>
                <c:pt idx="2">
                  <c:v>4</c:v>
                </c:pt>
                <c:pt idx="3">
                  <c:v>1</c:v>
                </c:pt>
                <c:pt idx="4">
                  <c:v>41</c:v>
                </c:pt>
                <c:pt idx="5">
                  <c:v>4</c:v>
                </c:pt>
                <c:pt idx="6">
                  <c:v>22</c:v>
                </c:pt>
                <c:pt idx="7">
                  <c:v>15</c:v>
                </c:pt>
              </c:numCache>
            </c:numRef>
          </c:val>
          <c:extLst>
            <c:ext xmlns:c16="http://schemas.microsoft.com/office/drawing/2014/chart" uri="{C3380CC4-5D6E-409C-BE32-E72D297353CC}">
              <c16:uniqueId val="{00000000-E49F-45C9-A530-7C08AB9EEE3F}"/>
            </c:ext>
          </c:extLst>
        </c:ser>
        <c:dLbls>
          <c:dLblPos val="outEnd"/>
          <c:showLegendKey val="0"/>
          <c:showVal val="1"/>
          <c:showCatName val="0"/>
          <c:showSerName val="0"/>
          <c:showPercent val="0"/>
          <c:showBubbleSize val="0"/>
        </c:dLbls>
        <c:gapWidth val="219"/>
        <c:overlap val="-27"/>
        <c:axId val="660723264"/>
        <c:axId val="660725560"/>
      </c:barChart>
      <c:catAx>
        <c:axId val="660723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660725560"/>
        <c:crosses val="autoZero"/>
        <c:auto val="1"/>
        <c:lblAlgn val="ctr"/>
        <c:lblOffset val="100"/>
        <c:noMultiLvlLbl val="0"/>
      </c:catAx>
      <c:valAx>
        <c:axId val="66072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660723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de-CH" sz="2400" b="1"/>
              <a:t>Nombre d'absences et de jours d'absence par type d'événement</a:t>
            </a:r>
            <a:r>
              <a:rPr lang="de-CH" sz="2400" b="1" baseline="0"/>
              <a:t> (AP, ANP et Mal.)</a:t>
            </a:r>
            <a:endParaRPr lang="de-CH"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'3. Cockpit II'!$B$4</c:f>
              <c:strCache>
                <c:ptCount val="1"/>
                <c:pt idx="0">
                  <c:v>Accident professionnel</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de cas</c:v>
                </c:pt>
                <c:pt idx="1">
                  <c:v>Nombre d’absences de 1 à 3 jours </c:v>
                </c:pt>
                <c:pt idx="2">
                  <c:v>Nombre d’absences de 4 à 10 jours</c:v>
                </c:pt>
                <c:pt idx="3">
                  <c:v>Nombre d’absences de 11 à 30 jours</c:v>
                </c:pt>
                <c:pt idx="4">
                  <c:v>Total de jours d’absence</c:v>
                </c:pt>
                <c:pt idx="5">
                  <c:v>Absences de courte durée (1 à 3 jours)</c:v>
                </c:pt>
                <c:pt idx="6">
                  <c:v>Absences de durée moyenne (4 à 10 jours)</c:v>
                </c:pt>
                <c:pt idx="7">
                  <c:v>Absences de longue durée (11 à 30 jours)</c:v>
                </c:pt>
              </c:strCache>
            </c:strRef>
          </c:cat>
          <c:val>
            <c:numRef>
              <c:f>'3. Cockpit II'!$B$5:$B$12</c:f>
              <c:numCache>
                <c:formatCode>General</c:formatCode>
                <c:ptCount val="8"/>
                <c:pt idx="0">
                  <c:v>2</c:v>
                </c:pt>
                <c:pt idx="1">
                  <c:v>1</c:v>
                </c:pt>
                <c:pt idx="2">
                  <c:v>1</c:v>
                </c:pt>
                <c:pt idx="3">
                  <c:v>0</c:v>
                </c:pt>
                <c:pt idx="4">
                  <c:v>10</c:v>
                </c:pt>
                <c:pt idx="5">
                  <c:v>3</c:v>
                </c:pt>
                <c:pt idx="6">
                  <c:v>7</c:v>
                </c:pt>
                <c:pt idx="7">
                  <c:v>0</c:v>
                </c:pt>
              </c:numCache>
            </c:numRef>
          </c:val>
          <c:extLst>
            <c:ext xmlns:c16="http://schemas.microsoft.com/office/drawing/2014/chart" uri="{C3380CC4-5D6E-409C-BE32-E72D297353CC}">
              <c16:uniqueId val="{00000000-B42D-4214-A586-514500F1F8E6}"/>
            </c:ext>
          </c:extLst>
        </c:ser>
        <c:ser>
          <c:idx val="1"/>
          <c:order val="1"/>
          <c:tx>
            <c:strRef>
              <c:f>'3. Cockpit II'!$C$4</c:f>
              <c:strCache>
                <c:ptCount val="1"/>
                <c:pt idx="0">
                  <c:v>Accident non professionnel </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de cas</c:v>
                </c:pt>
                <c:pt idx="1">
                  <c:v>Nombre d’absences de 1 à 3 jours </c:v>
                </c:pt>
                <c:pt idx="2">
                  <c:v>Nombre d’absences de 4 à 10 jours</c:v>
                </c:pt>
                <c:pt idx="3">
                  <c:v>Nombre d’absences de 11 à 30 jours</c:v>
                </c:pt>
                <c:pt idx="4">
                  <c:v>Total de jours d’absence</c:v>
                </c:pt>
                <c:pt idx="5">
                  <c:v>Absences de courte durée (1 à 3 jours)</c:v>
                </c:pt>
                <c:pt idx="6">
                  <c:v>Absences de durée moyenne (4 à 10 jours)</c:v>
                </c:pt>
                <c:pt idx="7">
                  <c:v>Absences de longue durée (11 à 30 jours)</c:v>
                </c:pt>
              </c:strCache>
            </c:strRef>
          </c:cat>
          <c:val>
            <c:numRef>
              <c:f>'3. Cockpit II'!$C$5:$C$12</c:f>
              <c:numCache>
                <c:formatCode>General</c:formatCode>
                <c:ptCount val="8"/>
                <c:pt idx="0">
                  <c:v>2</c:v>
                </c:pt>
                <c:pt idx="1">
                  <c:v>1</c:v>
                </c:pt>
                <c:pt idx="2">
                  <c:v>1</c:v>
                </c:pt>
                <c:pt idx="3">
                  <c:v>0</c:v>
                </c:pt>
                <c:pt idx="4">
                  <c:v>7</c:v>
                </c:pt>
                <c:pt idx="5">
                  <c:v>1</c:v>
                </c:pt>
                <c:pt idx="6">
                  <c:v>6</c:v>
                </c:pt>
                <c:pt idx="7">
                  <c:v>0</c:v>
                </c:pt>
              </c:numCache>
            </c:numRef>
          </c:val>
          <c:extLst>
            <c:ext xmlns:c16="http://schemas.microsoft.com/office/drawing/2014/chart" uri="{C3380CC4-5D6E-409C-BE32-E72D297353CC}">
              <c16:uniqueId val="{00000001-B42D-4214-A586-514500F1F8E6}"/>
            </c:ext>
          </c:extLst>
        </c:ser>
        <c:ser>
          <c:idx val="2"/>
          <c:order val="2"/>
          <c:tx>
            <c:strRef>
              <c:f>'3. Cockpit II'!$D$4</c:f>
              <c:strCache>
                <c:ptCount val="1"/>
                <c:pt idx="0">
                  <c:v>Maladie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de cas</c:v>
                </c:pt>
                <c:pt idx="1">
                  <c:v>Nombre d’absences de 1 à 3 jours </c:v>
                </c:pt>
                <c:pt idx="2">
                  <c:v>Nombre d’absences de 4 à 10 jours</c:v>
                </c:pt>
                <c:pt idx="3">
                  <c:v>Nombre d’absences de 11 à 30 jours</c:v>
                </c:pt>
                <c:pt idx="4">
                  <c:v>Total de jours d’absence</c:v>
                </c:pt>
                <c:pt idx="5">
                  <c:v>Absences de courte durée (1 à 3 jours)</c:v>
                </c:pt>
                <c:pt idx="6">
                  <c:v>Absences de durée moyenne (4 à 10 jours)</c:v>
                </c:pt>
                <c:pt idx="7">
                  <c:v>Absences de longue durée (11 à 30 jours)</c:v>
                </c:pt>
              </c:strCache>
            </c:strRef>
          </c:cat>
          <c:val>
            <c:numRef>
              <c:f>'3. Cockpit II'!$D$5:$D$12</c:f>
              <c:numCache>
                <c:formatCode>General</c:formatCode>
                <c:ptCount val="8"/>
                <c:pt idx="0">
                  <c:v>3</c:v>
                </c:pt>
                <c:pt idx="1">
                  <c:v>0</c:v>
                </c:pt>
                <c:pt idx="2">
                  <c:v>2</c:v>
                </c:pt>
                <c:pt idx="3">
                  <c:v>1</c:v>
                </c:pt>
                <c:pt idx="4">
                  <c:v>24</c:v>
                </c:pt>
                <c:pt idx="5">
                  <c:v>0</c:v>
                </c:pt>
                <c:pt idx="6">
                  <c:v>9</c:v>
                </c:pt>
                <c:pt idx="7">
                  <c:v>15</c:v>
                </c:pt>
              </c:numCache>
            </c:numRef>
          </c:val>
          <c:extLst>
            <c:ext xmlns:c16="http://schemas.microsoft.com/office/drawing/2014/chart" uri="{C3380CC4-5D6E-409C-BE32-E72D297353CC}">
              <c16:uniqueId val="{00000002-B42D-4214-A586-514500F1F8E6}"/>
            </c:ext>
          </c:extLst>
        </c:ser>
        <c:dLbls>
          <c:dLblPos val="outEnd"/>
          <c:showLegendKey val="0"/>
          <c:showVal val="1"/>
          <c:showCatName val="0"/>
          <c:showSerName val="0"/>
          <c:showPercent val="0"/>
          <c:showBubbleSize val="0"/>
        </c:dLbls>
        <c:gapWidth val="219"/>
        <c:overlap val="-27"/>
        <c:axId val="649709600"/>
        <c:axId val="649707960"/>
      </c:barChart>
      <c:catAx>
        <c:axId val="64970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649707960"/>
        <c:crosses val="autoZero"/>
        <c:auto val="1"/>
        <c:lblAlgn val="ctr"/>
        <c:lblOffset val="100"/>
        <c:noMultiLvlLbl val="0"/>
      </c:catAx>
      <c:valAx>
        <c:axId val="649707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649709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400" b="1" i="0" baseline="0">
                <a:effectLst/>
              </a:rPr>
              <a:t>Comparaison du nombre d'accidents professionnels</a:t>
            </a:r>
            <a:endParaRPr lang="de-CH" sz="24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de-CH"/>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clustered"/>
        <c:varyColors val="0"/>
        <c:ser>
          <c:idx val="0"/>
          <c:order val="0"/>
          <c:tx>
            <c:strRef>
              <c:f>'4. Comparaison Suisse'!$B$5</c:f>
              <c:strCache>
                <c:ptCount val="1"/>
                <c:pt idx="0">
                  <c:v>AP dans mon entreprise pour 1000 travailleurs à plein temps</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Comparaison Suisse'!$A$6</c:f>
              <c:strCache>
                <c:ptCount val="1"/>
                <c:pt idx="0">
                  <c:v>Risque de cas (pour 1000 travailleurs à plein temps)</c:v>
                </c:pt>
              </c:strCache>
            </c:strRef>
          </c:cat>
          <c:val>
            <c:numRef>
              <c:f>'4. Comparaison Suisse'!$B$6</c:f>
              <c:numCache>
                <c:formatCode>0</c:formatCode>
                <c:ptCount val="1"/>
                <c:pt idx="0">
                  <c:v>500</c:v>
                </c:pt>
              </c:numCache>
            </c:numRef>
          </c:val>
          <c:extLst>
            <c:ext xmlns:c16="http://schemas.microsoft.com/office/drawing/2014/chart" uri="{C3380CC4-5D6E-409C-BE32-E72D297353CC}">
              <c16:uniqueId val="{00000000-8158-412C-B75F-2C1ED7CBBDF8}"/>
            </c:ext>
          </c:extLst>
        </c:ser>
        <c:ser>
          <c:idx val="1"/>
          <c:order val="1"/>
          <c:tx>
            <c:strRef>
              <c:f>'4. Comparaison Suisse'!$C$5</c:f>
              <c:strCache>
                <c:ptCount val="1"/>
                <c:pt idx="0">
                  <c:v>Nombre moyen* d’AP pour 1000 travailleurs à plein temps en Suisse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Comparaison Suisse'!$A$6</c:f>
              <c:strCache>
                <c:ptCount val="1"/>
                <c:pt idx="0">
                  <c:v>Risque de cas (pour 1000 travailleurs à plein temps)</c:v>
                </c:pt>
              </c:strCache>
            </c:strRef>
          </c:cat>
          <c:val>
            <c:numRef>
              <c:f>'4. Comparaison Suisse'!$C$6</c:f>
              <c:numCache>
                <c:formatCode>_ * #,##0.0_ ;_ * \-#,##0.0_ ;_ * "-"??_ ;_ @_ </c:formatCode>
                <c:ptCount val="1"/>
                <c:pt idx="0">
                  <c:v>63.2</c:v>
                </c:pt>
              </c:numCache>
            </c:numRef>
          </c:val>
          <c:extLst>
            <c:ext xmlns:c16="http://schemas.microsoft.com/office/drawing/2014/chart" uri="{C3380CC4-5D6E-409C-BE32-E72D297353CC}">
              <c16:uniqueId val="{00000001-8158-412C-B75F-2C1ED7CBBDF8}"/>
            </c:ext>
          </c:extLst>
        </c:ser>
        <c:dLbls>
          <c:dLblPos val="outEnd"/>
          <c:showLegendKey val="0"/>
          <c:showVal val="1"/>
          <c:showCatName val="0"/>
          <c:showSerName val="0"/>
          <c:showPercent val="0"/>
          <c:showBubbleSize val="0"/>
        </c:dLbls>
        <c:gapWidth val="219"/>
        <c:overlap val="-27"/>
        <c:axId val="704238296"/>
        <c:axId val="704240920"/>
      </c:barChart>
      <c:catAx>
        <c:axId val="704238296"/>
        <c:scaling>
          <c:orientation val="minMax"/>
        </c:scaling>
        <c:delete val="1"/>
        <c:axPos val="b"/>
        <c:numFmt formatCode="General" sourceLinked="1"/>
        <c:majorTickMark val="none"/>
        <c:minorTickMark val="none"/>
        <c:tickLblPos val="nextTo"/>
        <c:crossAx val="704240920"/>
        <c:crosses val="autoZero"/>
        <c:auto val="1"/>
        <c:lblAlgn val="ctr"/>
        <c:lblOffset val="100"/>
        <c:noMultiLvlLbl val="0"/>
      </c:catAx>
      <c:valAx>
        <c:axId val="704240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704238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de-CH" sz="2400" b="1"/>
              <a:t>Comparasion du nombre d'accidents non professionnels</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'4. Comparaison Suisse'!$D$5</c:f>
              <c:strCache>
                <c:ptCount val="1"/>
                <c:pt idx="0">
                  <c:v>ANP dans mon entreprise pour 1000 travailleurs à plein temps</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Comparaison Suisse'!$D$6</c:f>
              <c:numCache>
                <c:formatCode>0</c:formatCode>
                <c:ptCount val="1"/>
                <c:pt idx="0">
                  <c:v>500</c:v>
                </c:pt>
              </c:numCache>
            </c:numRef>
          </c:val>
          <c:extLst>
            <c:ext xmlns:c16="http://schemas.microsoft.com/office/drawing/2014/chart" uri="{C3380CC4-5D6E-409C-BE32-E72D297353CC}">
              <c16:uniqueId val="{00000000-C431-4B15-AE93-461C16144F73}"/>
            </c:ext>
          </c:extLst>
        </c:ser>
        <c:ser>
          <c:idx val="1"/>
          <c:order val="1"/>
          <c:tx>
            <c:strRef>
              <c:f>'4. Comparaison Suisse'!$E$5</c:f>
              <c:strCache>
                <c:ptCount val="1"/>
                <c:pt idx="0">
                  <c:v>Nombre moyen* d’ANP pour 1000 travailleurs à plein temps en Suisse</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Comparaison Suisse'!$E$6</c:f>
              <c:numCache>
                <c:formatCode>_ * #,##0.0_ ;_ * \-#,##0.0_ ;_ * "-"??_ ;_ @_ </c:formatCode>
                <c:ptCount val="1"/>
                <c:pt idx="0">
                  <c:v>131.9</c:v>
                </c:pt>
              </c:numCache>
            </c:numRef>
          </c:val>
          <c:extLst>
            <c:ext xmlns:c16="http://schemas.microsoft.com/office/drawing/2014/chart" uri="{C3380CC4-5D6E-409C-BE32-E72D297353CC}">
              <c16:uniqueId val="{00000001-C431-4B15-AE93-461C16144F73}"/>
            </c:ext>
          </c:extLst>
        </c:ser>
        <c:dLbls>
          <c:dLblPos val="outEnd"/>
          <c:showLegendKey val="0"/>
          <c:showVal val="1"/>
          <c:showCatName val="0"/>
          <c:showSerName val="0"/>
          <c:showPercent val="0"/>
          <c:showBubbleSize val="0"/>
        </c:dLbls>
        <c:gapWidth val="219"/>
        <c:overlap val="-27"/>
        <c:axId val="703715336"/>
        <c:axId val="703716320"/>
      </c:barChart>
      <c:catAx>
        <c:axId val="703715336"/>
        <c:scaling>
          <c:orientation val="minMax"/>
        </c:scaling>
        <c:delete val="1"/>
        <c:axPos val="b"/>
        <c:numFmt formatCode="General" sourceLinked="1"/>
        <c:majorTickMark val="none"/>
        <c:minorTickMark val="none"/>
        <c:tickLblPos val="nextTo"/>
        <c:crossAx val="703716320"/>
        <c:crosses val="autoZero"/>
        <c:auto val="1"/>
        <c:lblAlgn val="ctr"/>
        <c:lblOffset val="100"/>
        <c:noMultiLvlLbl val="0"/>
      </c:catAx>
      <c:valAx>
        <c:axId val="703716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703715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de-CH" sz="2400" b="1"/>
              <a:t>Comparaison du</a:t>
            </a:r>
            <a:r>
              <a:rPr lang="de-CH" sz="2400" b="1" baseline="0"/>
              <a:t> nombre de jours d'absence</a:t>
            </a:r>
            <a:endParaRPr lang="de-CH"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'4. Comparaison Suisse'!$F$5</c:f>
              <c:strCache>
                <c:ptCount val="1"/>
                <c:pt idx="0">
                  <c:v>Nombre de jours d’absence par TPT  </c:v>
                </c:pt>
              </c:strCache>
            </c:strRef>
          </c:tx>
          <c:spPr>
            <a:solidFill>
              <a:schemeClr val="accent1"/>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2-4E1B-4583-BF4A-982F53CA725C}"/>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Comparaison Suisse'!$F$6</c:f>
              <c:numCache>
                <c:formatCode>0.0</c:formatCode>
                <c:ptCount val="1"/>
                <c:pt idx="0">
                  <c:v>10.25</c:v>
                </c:pt>
              </c:numCache>
            </c:numRef>
          </c:val>
          <c:extLst>
            <c:ext xmlns:c16="http://schemas.microsoft.com/office/drawing/2014/chart" uri="{C3380CC4-5D6E-409C-BE32-E72D297353CC}">
              <c16:uniqueId val="{00000000-4E1B-4583-BF4A-982F53CA725C}"/>
            </c:ext>
          </c:extLst>
        </c:ser>
        <c:ser>
          <c:idx val="1"/>
          <c:order val="1"/>
          <c:tx>
            <c:strRef>
              <c:f>'4. Comparaison Suisse'!$G$5</c:f>
              <c:strCache>
                <c:ptCount val="1"/>
                <c:pt idx="0">
                  <c:v>Nombre moyen* de jours d’absence par TPT en Suisse </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Comparaison Suisse'!$G$6</c:f>
              <c:numCache>
                <c:formatCode>0.0</c:formatCode>
                <c:ptCount val="1"/>
                <c:pt idx="0">
                  <c:v>6.8</c:v>
                </c:pt>
              </c:numCache>
            </c:numRef>
          </c:val>
          <c:extLst>
            <c:ext xmlns:c16="http://schemas.microsoft.com/office/drawing/2014/chart" uri="{C3380CC4-5D6E-409C-BE32-E72D297353CC}">
              <c16:uniqueId val="{00000001-4E1B-4583-BF4A-982F53CA725C}"/>
            </c:ext>
          </c:extLst>
        </c:ser>
        <c:dLbls>
          <c:dLblPos val="outEnd"/>
          <c:showLegendKey val="0"/>
          <c:showVal val="1"/>
          <c:showCatName val="0"/>
          <c:showSerName val="0"/>
          <c:showPercent val="0"/>
          <c:showBubbleSize val="0"/>
        </c:dLbls>
        <c:gapWidth val="219"/>
        <c:overlap val="-27"/>
        <c:axId val="741979264"/>
        <c:axId val="741979592"/>
      </c:barChart>
      <c:catAx>
        <c:axId val="741979264"/>
        <c:scaling>
          <c:orientation val="minMax"/>
        </c:scaling>
        <c:delete val="1"/>
        <c:axPos val="b"/>
        <c:numFmt formatCode="General" sourceLinked="1"/>
        <c:majorTickMark val="none"/>
        <c:minorTickMark val="none"/>
        <c:tickLblPos val="nextTo"/>
        <c:crossAx val="741979592"/>
        <c:crosses val="autoZero"/>
        <c:auto val="1"/>
        <c:lblAlgn val="ctr"/>
        <c:lblOffset val="100"/>
        <c:noMultiLvlLbl val="0"/>
      </c:catAx>
      <c:valAx>
        <c:axId val="7419795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741979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3200" b="1"/>
              <a:t>Vue d’ensemble des accidents professionnels (nombre de cas et de jours d’absence</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'5. Accidents professionnels'!$B$5</c:f>
              <c:strCache>
                <c:ptCount val="1"/>
                <c:pt idx="0">
                  <c:v>Accidents professionnels</c:v>
                </c:pt>
              </c:strCache>
            </c:strRef>
          </c:tx>
          <c:spPr>
            <a:solidFill>
              <a:srgbClr val="FFFF00"/>
            </a:solidFill>
            <a:ln>
              <a:noFill/>
            </a:ln>
            <a:effectLst/>
          </c:spPr>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1-4B82-480D-BC30-71E1A4CF6DD7}"/>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796E-4CC8-A6B1-81C00E670EA5}"/>
              </c:ext>
            </c:extLst>
          </c:dPt>
          <c:dPt>
            <c:idx val="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6-796E-4CC8-A6B1-81C00E670EA5}"/>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5-796E-4CC8-A6B1-81C00E670EA5}"/>
              </c:ext>
            </c:extLst>
          </c:dPt>
          <c:dPt>
            <c:idx val="9"/>
            <c:invertIfNegative val="0"/>
            <c:bubble3D val="0"/>
            <c:spPr>
              <a:solidFill>
                <a:srgbClr val="FFC000"/>
              </a:solidFill>
              <a:ln>
                <a:noFill/>
              </a:ln>
              <a:effectLst/>
            </c:spPr>
            <c:extLst>
              <c:ext xmlns:c16="http://schemas.microsoft.com/office/drawing/2014/chart" uri="{C3380CC4-5D6E-409C-BE32-E72D297353CC}">
                <c16:uniqueId val="{00000002-D518-42CA-B3D3-22761CBDAD9B}"/>
              </c:ext>
            </c:extLst>
          </c:dPt>
          <c:dPt>
            <c:idx val="10"/>
            <c:invertIfNegative val="0"/>
            <c:bubble3D val="0"/>
            <c:spPr>
              <a:solidFill>
                <a:srgbClr val="FFC000"/>
              </a:solidFill>
              <a:ln>
                <a:noFill/>
              </a:ln>
              <a:effectLst/>
            </c:spPr>
            <c:extLst>
              <c:ext xmlns:c16="http://schemas.microsoft.com/office/drawing/2014/chart" uri="{C3380CC4-5D6E-409C-BE32-E72D297353CC}">
                <c16:uniqueId val="{00000004-796E-4CC8-A6B1-81C00E670EA5}"/>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Accidents professionnels'!$A$6:$A$16</c:f>
              <c:strCache>
                <c:ptCount val="11"/>
                <c:pt idx="0">
                  <c:v>Nombre de cas</c:v>
                </c:pt>
                <c:pt idx="1">
                  <c:v>Nombre d’absences de 1 à 3 jours</c:v>
                </c:pt>
                <c:pt idx="2">
                  <c:v>Nombre d’absences de 4 à 10 jours</c:v>
                </c:pt>
                <c:pt idx="3">
                  <c:v>Nombre d’absences de 11 à 30 jours</c:v>
                </c:pt>
                <c:pt idx="4">
                  <c:v>Risque de cas (pour 1000 travailleurs à plein temps)</c:v>
                </c:pt>
                <c:pt idx="5">
                  <c:v>Total de jours d’absence</c:v>
                </c:pt>
                <c:pt idx="6">
                  <c:v>Absences de courte durée (1 à 3 jours)</c:v>
                </c:pt>
                <c:pt idx="7">
                  <c:v>Absences de durée moyenne (4 à 10 jours)</c:v>
                </c:pt>
                <c:pt idx="8">
                  <c:v>Absences de longue durée (11 à 30 jours)</c:v>
                </c:pt>
                <c:pt idx="9">
                  <c:v>Risque d’absences (en jours de travail) par travailleur à plein temps</c:v>
                </c:pt>
                <c:pt idx="10">
                  <c:v>Taux d’absence (en % du nombre de jours de travail théorique)</c:v>
                </c:pt>
              </c:strCache>
            </c:strRef>
          </c:cat>
          <c:val>
            <c:numRef>
              <c:f>'5. Accidents professionnels'!$B$6:$B$16</c:f>
              <c:numCache>
                <c:formatCode>General</c:formatCode>
                <c:ptCount val="11"/>
                <c:pt idx="0">
                  <c:v>2</c:v>
                </c:pt>
                <c:pt idx="1">
                  <c:v>1</c:v>
                </c:pt>
                <c:pt idx="2">
                  <c:v>1</c:v>
                </c:pt>
                <c:pt idx="3">
                  <c:v>0</c:v>
                </c:pt>
                <c:pt idx="4">
                  <c:v>500</c:v>
                </c:pt>
                <c:pt idx="5">
                  <c:v>10</c:v>
                </c:pt>
                <c:pt idx="6">
                  <c:v>3</c:v>
                </c:pt>
                <c:pt idx="7">
                  <c:v>7</c:v>
                </c:pt>
                <c:pt idx="8">
                  <c:v>0</c:v>
                </c:pt>
                <c:pt idx="9" formatCode="0.00">
                  <c:v>2.5</c:v>
                </c:pt>
                <c:pt idx="10" formatCode="0.00">
                  <c:v>1.1061946902654867</c:v>
                </c:pt>
              </c:numCache>
            </c:numRef>
          </c:val>
          <c:extLst>
            <c:ext xmlns:c16="http://schemas.microsoft.com/office/drawing/2014/chart" uri="{C3380CC4-5D6E-409C-BE32-E72D297353CC}">
              <c16:uniqueId val="{00000000-4B82-480D-BC30-71E1A4CF6DD7}"/>
            </c:ext>
          </c:extLst>
        </c:ser>
        <c:dLbls>
          <c:dLblPos val="outEnd"/>
          <c:showLegendKey val="0"/>
          <c:showVal val="1"/>
          <c:showCatName val="0"/>
          <c:showSerName val="0"/>
          <c:showPercent val="0"/>
          <c:showBubbleSize val="0"/>
        </c:dLbls>
        <c:gapWidth val="219"/>
        <c:overlap val="-27"/>
        <c:axId val="717983112"/>
        <c:axId val="717989344"/>
      </c:barChart>
      <c:catAx>
        <c:axId val="717983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717989344"/>
        <c:crosses val="autoZero"/>
        <c:auto val="1"/>
        <c:lblAlgn val="ctr"/>
        <c:lblOffset val="100"/>
        <c:noMultiLvlLbl val="0"/>
      </c:catAx>
      <c:valAx>
        <c:axId val="717989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717983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3200" b="1"/>
              <a:t>Vue d’ensemble des accidents non professionnels (nombre de cas et de jours d’absence)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'6. Accidents non professionnels'!$B$4</c:f>
              <c:strCache>
                <c:ptCount val="1"/>
                <c:pt idx="0">
                  <c:v>Accidents non professionnels </c:v>
                </c:pt>
              </c:strCache>
            </c:strRef>
          </c:tx>
          <c:spPr>
            <a:solidFill>
              <a:srgbClr val="FFFF00"/>
            </a:solidFill>
            <a:ln>
              <a:noFill/>
            </a:ln>
            <a:effectLst/>
          </c:spPr>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1-9298-4264-B7A9-9A8D897AFD74}"/>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2DD7-43F6-AE25-CD6B790E8C8E}"/>
              </c:ext>
            </c:extLst>
          </c:dPt>
          <c:dPt>
            <c:idx val="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8-2DD7-43F6-AE25-CD6B790E8C8E}"/>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6-2DD7-43F6-AE25-CD6B790E8C8E}"/>
              </c:ext>
            </c:extLst>
          </c:dPt>
          <c:dPt>
            <c:idx val="9"/>
            <c:invertIfNegative val="0"/>
            <c:bubble3D val="0"/>
            <c:spPr>
              <a:solidFill>
                <a:srgbClr val="FFC000"/>
              </a:solidFill>
              <a:ln>
                <a:noFill/>
              </a:ln>
              <a:effectLst/>
            </c:spPr>
            <c:extLst>
              <c:ext xmlns:c16="http://schemas.microsoft.com/office/drawing/2014/chart" uri="{C3380CC4-5D6E-409C-BE32-E72D297353CC}">
                <c16:uniqueId val="{00000002-538C-4EF5-A0D2-78C74AC6D0A5}"/>
              </c:ext>
            </c:extLst>
          </c:dPt>
          <c:dPt>
            <c:idx val="10"/>
            <c:invertIfNegative val="0"/>
            <c:bubble3D val="0"/>
            <c:spPr>
              <a:solidFill>
                <a:srgbClr val="FFC000"/>
              </a:solidFill>
              <a:ln>
                <a:noFill/>
              </a:ln>
              <a:effectLst/>
            </c:spPr>
            <c:extLst>
              <c:ext xmlns:c16="http://schemas.microsoft.com/office/drawing/2014/chart" uri="{C3380CC4-5D6E-409C-BE32-E72D297353CC}">
                <c16:uniqueId val="{00000003-538C-4EF5-A0D2-78C74AC6D0A5}"/>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Accidents non professionnels'!$A$5:$A$15</c:f>
              <c:strCache>
                <c:ptCount val="11"/>
                <c:pt idx="0">
                  <c:v>Nombre de cas</c:v>
                </c:pt>
                <c:pt idx="1">
                  <c:v>Nombre d’absences de 1 à 3 jours</c:v>
                </c:pt>
                <c:pt idx="2">
                  <c:v>Nombre d’absences de 4 à 10 jours</c:v>
                </c:pt>
                <c:pt idx="3">
                  <c:v>Nombre d’absences de 11 à 30 jours</c:v>
                </c:pt>
                <c:pt idx="4">
                  <c:v>Risque de cas (pour 1000 travailleurs à plein temps)</c:v>
                </c:pt>
                <c:pt idx="5">
                  <c:v>Total de jours d’absence</c:v>
                </c:pt>
                <c:pt idx="6">
                  <c:v>Absences de courte durée (1 à 3 jours)</c:v>
                </c:pt>
                <c:pt idx="7">
                  <c:v>Absences de durée moyenne (4 à 10 jours)</c:v>
                </c:pt>
                <c:pt idx="8">
                  <c:v>Absences de longue durée (11 à 30 jours)</c:v>
                </c:pt>
                <c:pt idx="9">
                  <c:v>Risque d’absences (en jours de travail) par travailleur à plein temps</c:v>
                </c:pt>
                <c:pt idx="10">
                  <c:v>Taux d’absence (en % du nombre de jours de travail théorique)</c:v>
                </c:pt>
              </c:strCache>
            </c:strRef>
          </c:cat>
          <c:val>
            <c:numRef>
              <c:f>'6. Accidents non professionnels'!$B$5:$B$15</c:f>
              <c:numCache>
                <c:formatCode>General</c:formatCode>
                <c:ptCount val="11"/>
                <c:pt idx="0">
                  <c:v>2</c:v>
                </c:pt>
                <c:pt idx="1">
                  <c:v>1</c:v>
                </c:pt>
                <c:pt idx="2">
                  <c:v>1</c:v>
                </c:pt>
                <c:pt idx="3">
                  <c:v>0</c:v>
                </c:pt>
                <c:pt idx="4" formatCode="0">
                  <c:v>500</c:v>
                </c:pt>
                <c:pt idx="5">
                  <c:v>7</c:v>
                </c:pt>
                <c:pt idx="6">
                  <c:v>1</c:v>
                </c:pt>
                <c:pt idx="7">
                  <c:v>6</c:v>
                </c:pt>
                <c:pt idx="8">
                  <c:v>0</c:v>
                </c:pt>
                <c:pt idx="9" formatCode="0.00">
                  <c:v>1.75</c:v>
                </c:pt>
                <c:pt idx="10" formatCode="0.00">
                  <c:v>0.77433628318584069</c:v>
                </c:pt>
              </c:numCache>
            </c:numRef>
          </c:val>
          <c:extLst>
            <c:ext xmlns:c16="http://schemas.microsoft.com/office/drawing/2014/chart" uri="{C3380CC4-5D6E-409C-BE32-E72D297353CC}">
              <c16:uniqueId val="{00000000-9298-4264-B7A9-9A8D897AFD74}"/>
            </c:ext>
          </c:extLst>
        </c:ser>
        <c:dLbls>
          <c:dLblPos val="outEnd"/>
          <c:showLegendKey val="0"/>
          <c:showVal val="1"/>
          <c:showCatName val="0"/>
          <c:showSerName val="0"/>
          <c:showPercent val="0"/>
          <c:showBubbleSize val="0"/>
        </c:dLbls>
        <c:gapWidth val="219"/>
        <c:overlap val="-27"/>
        <c:axId val="717967040"/>
        <c:axId val="717963760"/>
      </c:barChart>
      <c:catAx>
        <c:axId val="71796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717963760"/>
        <c:crosses val="autoZero"/>
        <c:auto val="1"/>
        <c:lblAlgn val="ctr"/>
        <c:lblOffset val="100"/>
        <c:noMultiLvlLbl val="0"/>
      </c:catAx>
      <c:valAx>
        <c:axId val="717963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7179670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1460500</xdr:colOff>
      <xdr:row>16</xdr:row>
      <xdr:rowOff>120650</xdr:rowOff>
    </xdr:from>
    <xdr:to>
      <xdr:col>3</xdr:col>
      <xdr:colOff>1889125</xdr:colOff>
      <xdr:row>31</xdr:row>
      <xdr:rowOff>6350</xdr:rowOff>
    </xdr:to>
    <xdr:graphicFrame macro="">
      <xdr:nvGraphicFramePr>
        <xdr:cNvPr id="3" name="Diagramm 2">
          <a:extLst>
            <a:ext uri="{FF2B5EF4-FFF2-40B4-BE49-F238E27FC236}">
              <a16:creationId xmlns:a16="http://schemas.microsoft.com/office/drawing/2014/main" id="{21DBB44E-E0F3-4D3F-88FA-900854B545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174624</xdr:rowOff>
    </xdr:from>
    <xdr:to>
      <xdr:col>6</xdr:col>
      <xdr:colOff>539750</xdr:colOff>
      <xdr:row>46</xdr:row>
      <xdr:rowOff>63499</xdr:rowOff>
    </xdr:to>
    <xdr:graphicFrame macro="">
      <xdr:nvGraphicFramePr>
        <xdr:cNvPr id="4" name="Diagramm 3">
          <a:extLst>
            <a:ext uri="{FF2B5EF4-FFF2-40B4-BE49-F238E27FC236}">
              <a16:creationId xmlns:a16="http://schemas.microsoft.com/office/drawing/2014/main" id="{D8948950-426B-4AF3-9667-0975CE3C62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222250</xdr:colOff>
      <xdr:row>13</xdr:row>
      <xdr:rowOff>110066</xdr:rowOff>
    </xdr:from>
    <xdr:to>
      <xdr:col>9</xdr:col>
      <xdr:colOff>0</xdr:colOff>
      <xdr:row>48</xdr:row>
      <xdr:rowOff>127000</xdr:rowOff>
    </xdr:to>
    <xdr:graphicFrame macro="">
      <xdr:nvGraphicFramePr>
        <xdr:cNvPr id="2" name="Diagramm 1">
          <a:extLst>
            <a:ext uri="{FF2B5EF4-FFF2-40B4-BE49-F238E27FC236}">
              <a16:creationId xmlns:a16="http://schemas.microsoft.com/office/drawing/2014/main" id="{E411730E-7172-400D-9FFD-FD53028FB2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211667</xdr:colOff>
      <xdr:row>50</xdr:row>
      <xdr:rowOff>120648</xdr:rowOff>
    </xdr:from>
    <xdr:to>
      <xdr:col>9</xdr:col>
      <xdr:colOff>63500</xdr:colOff>
      <xdr:row>91</xdr:row>
      <xdr:rowOff>42333</xdr:rowOff>
    </xdr:to>
    <xdr:graphicFrame macro="">
      <xdr:nvGraphicFramePr>
        <xdr:cNvPr id="8" name="Diagramm 7">
          <a:extLst>
            <a:ext uri="{FF2B5EF4-FFF2-40B4-BE49-F238E27FC236}">
              <a16:creationId xmlns:a16="http://schemas.microsoft.com/office/drawing/2014/main" id="{6E278629-5CA2-41D0-8F39-3A5D3F913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12700</xdr:rowOff>
    </xdr:from>
    <xdr:to>
      <xdr:col>3</xdr:col>
      <xdr:colOff>152400</xdr:colOff>
      <xdr:row>36</xdr:row>
      <xdr:rowOff>50800</xdr:rowOff>
    </xdr:to>
    <xdr:graphicFrame macro="">
      <xdr:nvGraphicFramePr>
        <xdr:cNvPr id="8" name="Diagramm 7">
          <a:extLst>
            <a:ext uri="{FF2B5EF4-FFF2-40B4-BE49-F238E27FC236}">
              <a16:creationId xmlns:a16="http://schemas.microsoft.com/office/drawing/2014/main" id="{E72E090E-C725-49B6-A8B0-F51891C0EF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357187</xdr:colOff>
      <xdr:row>8</xdr:row>
      <xdr:rowOff>9525</xdr:rowOff>
    </xdr:from>
    <xdr:to>
      <xdr:col>6</xdr:col>
      <xdr:colOff>1555749</xdr:colOff>
      <xdr:row>36</xdr:row>
      <xdr:rowOff>63500</xdr:rowOff>
    </xdr:to>
    <xdr:graphicFrame macro="">
      <xdr:nvGraphicFramePr>
        <xdr:cNvPr id="10" name="Diagramm 9">
          <a:extLst>
            <a:ext uri="{FF2B5EF4-FFF2-40B4-BE49-F238E27FC236}">
              <a16:creationId xmlns:a16="http://schemas.microsoft.com/office/drawing/2014/main" id="{807B5853-D12F-4FAE-AABB-24466BB695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7937</xdr:colOff>
      <xdr:row>8</xdr:row>
      <xdr:rowOff>0</xdr:rowOff>
    </xdr:from>
    <xdr:to>
      <xdr:col>11</xdr:col>
      <xdr:colOff>571500</xdr:colOff>
      <xdr:row>36</xdr:row>
      <xdr:rowOff>63500</xdr:rowOff>
    </xdr:to>
    <xdr:graphicFrame macro="">
      <xdr:nvGraphicFramePr>
        <xdr:cNvPr id="11" name="Diagramm 10">
          <a:extLst>
            <a:ext uri="{FF2B5EF4-FFF2-40B4-BE49-F238E27FC236}">
              <a16:creationId xmlns:a16="http://schemas.microsoft.com/office/drawing/2014/main" id="{74B6387C-9472-4F4B-86A4-F0313F803F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84667</xdr:rowOff>
    </xdr:from>
    <xdr:to>
      <xdr:col>7</xdr:col>
      <xdr:colOff>592666</xdr:colOff>
      <xdr:row>54</xdr:row>
      <xdr:rowOff>169334</xdr:rowOff>
    </xdr:to>
    <xdr:graphicFrame macro="">
      <xdr:nvGraphicFramePr>
        <xdr:cNvPr id="2" name="Diagramm 1">
          <a:extLst>
            <a:ext uri="{FF2B5EF4-FFF2-40B4-BE49-F238E27FC236}">
              <a16:creationId xmlns:a16="http://schemas.microsoft.com/office/drawing/2014/main" id="{2EF20911-FABE-40A2-98C0-1CA19B008B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16</xdr:row>
      <xdr:rowOff>84667</xdr:rowOff>
    </xdr:from>
    <xdr:to>
      <xdr:col>7</xdr:col>
      <xdr:colOff>571501</xdr:colOff>
      <xdr:row>53</xdr:row>
      <xdr:rowOff>148168</xdr:rowOff>
    </xdr:to>
    <xdr:graphicFrame macro="">
      <xdr:nvGraphicFramePr>
        <xdr:cNvPr id="4" name="Diagramm 3">
          <a:extLst>
            <a:ext uri="{FF2B5EF4-FFF2-40B4-BE49-F238E27FC236}">
              <a16:creationId xmlns:a16="http://schemas.microsoft.com/office/drawing/2014/main" id="{980101FE-ABEF-4EE6-88A9-18B436BC8C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17</xdr:row>
      <xdr:rowOff>9524</xdr:rowOff>
    </xdr:from>
    <xdr:to>
      <xdr:col>7</xdr:col>
      <xdr:colOff>484188</xdr:colOff>
      <xdr:row>54</xdr:row>
      <xdr:rowOff>127000</xdr:rowOff>
    </xdr:to>
    <xdr:graphicFrame macro="">
      <xdr:nvGraphicFramePr>
        <xdr:cNvPr id="5" name="Diagramm 4">
          <a:extLst>
            <a:ext uri="{FF2B5EF4-FFF2-40B4-BE49-F238E27FC236}">
              <a16:creationId xmlns:a16="http://schemas.microsoft.com/office/drawing/2014/main" id="{C9272502-3D02-47DB-B184-2AEC674C45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21"/>
  <sheetViews>
    <sheetView tabSelected="1" zoomScale="85" zoomScaleNormal="85" workbookViewId="0">
      <selection activeCell="A20" sqref="A20"/>
    </sheetView>
  </sheetViews>
  <sheetFormatPr baseColWidth="10" defaultRowHeight="15" x14ac:dyDescent="0.25"/>
  <cols>
    <col min="1" max="1" width="145.7109375" customWidth="1"/>
  </cols>
  <sheetData>
    <row r="1" spans="1:1" x14ac:dyDescent="0.25">
      <c r="A1" s="8"/>
    </row>
    <row r="2" spans="1:1" ht="18.75" x14ac:dyDescent="0.3">
      <c r="A2" s="14" t="s">
        <v>0</v>
      </c>
    </row>
    <row r="3" spans="1:1" ht="15.75" x14ac:dyDescent="0.25">
      <c r="A3" s="9"/>
    </row>
    <row r="4" spans="1:1" ht="15.75" x14ac:dyDescent="0.25">
      <c r="A4" s="9" t="s">
        <v>1</v>
      </c>
    </row>
    <row r="5" spans="1:1" ht="31.5" x14ac:dyDescent="0.25">
      <c r="A5" s="9" t="s">
        <v>2</v>
      </c>
    </row>
    <row r="6" spans="1:1" ht="15.75" x14ac:dyDescent="0.25">
      <c r="A6" s="9"/>
    </row>
    <row r="7" spans="1:1" s="37" customFormat="1" ht="15.75" x14ac:dyDescent="0.25">
      <c r="A7" s="36"/>
    </row>
    <row r="8" spans="1:1" ht="15.75" x14ac:dyDescent="0.25">
      <c r="A8" s="9"/>
    </row>
    <row r="9" spans="1:1" ht="18.75" x14ac:dyDescent="0.25">
      <c r="A9" s="10" t="s">
        <v>3</v>
      </c>
    </row>
    <row r="10" spans="1:1" ht="283.5" x14ac:dyDescent="0.25">
      <c r="A10" s="12" t="s">
        <v>4</v>
      </c>
    </row>
    <row r="11" spans="1:1" ht="15.75" x14ac:dyDescent="0.25">
      <c r="A11" s="12"/>
    </row>
    <row r="12" spans="1:1" ht="15.75" x14ac:dyDescent="0.25">
      <c r="A12" s="36"/>
    </row>
    <row r="13" spans="1:1" ht="18.75" x14ac:dyDescent="0.25">
      <c r="A13" s="10" t="s">
        <v>5</v>
      </c>
    </row>
    <row r="14" spans="1:1" ht="189" x14ac:dyDescent="0.25">
      <c r="A14" s="12" t="s">
        <v>6</v>
      </c>
    </row>
    <row r="15" spans="1:1" s="37" customFormat="1" ht="15.75" x14ac:dyDescent="0.25">
      <c r="A15" s="36"/>
    </row>
    <row r="16" spans="1:1" ht="18.75" x14ac:dyDescent="0.25">
      <c r="A16" s="15" t="s">
        <v>7</v>
      </c>
    </row>
    <row r="17" spans="1:1" ht="31.5" x14ac:dyDescent="0.25">
      <c r="A17" s="12" t="s">
        <v>8</v>
      </c>
    </row>
    <row r="18" spans="1:1" ht="15.75" x14ac:dyDescent="0.25">
      <c r="A18" s="12"/>
    </row>
    <row r="19" spans="1:1" s="37" customFormat="1" ht="15.75" x14ac:dyDescent="0.25">
      <c r="A19" s="36"/>
    </row>
    <row r="20" spans="1:1" ht="15.75" x14ac:dyDescent="0.25">
      <c r="A20" s="11" t="s">
        <v>97</v>
      </c>
    </row>
    <row r="21" spans="1:1" ht="15.75" x14ac:dyDescent="0.25">
      <c r="A21" s="11"/>
    </row>
  </sheetData>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AB49"/>
  <sheetViews>
    <sheetView zoomScale="60" zoomScaleNormal="60" workbookViewId="0">
      <selection activeCell="AB25" sqref="AB25"/>
    </sheetView>
  </sheetViews>
  <sheetFormatPr baseColWidth="10" defaultColWidth="4.7109375" defaultRowHeight="15" x14ac:dyDescent="0.25"/>
  <cols>
    <col min="1" max="1" width="36.28515625" customWidth="1"/>
    <col min="2" max="2" width="5.7109375" customWidth="1"/>
    <col min="3" max="3" width="6.85546875" customWidth="1"/>
    <col min="4" max="4" width="7.85546875" customWidth="1"/>
    <col min="5" max="5" width="8.85546875" customWidth="1"/>
    <col min="6" max="6" width="5.7109375" customWidth="1"/>
    <col min="7" max="7" width="8.140625" customWidth="1"/>
    <col min="8" max="8" width="9.28515625" customWidth="1"/>
    <col min="9" max="9" width="10.28515625" customWidth="1"/>
    <col min="10" max="10" width="5.7109375" customWidth="1"/>
    <col min="11" max="11" width="7.28515625" customWidth="1"/>
    <col min="12" max="12" width="8.42578125" customWidth="1"/>
    <col min="13" max="13" width="8.5703125" customWidth="1"/>
    <col min="14" max="14" width="7.7109375" customWidth="1"/>
    <col min="15" max="15" width="9.140625" style="2" customWidth="1"/>
    <col min="16" max="16" width="5.7109375" customWidth="1"/>
    <col min="17" max="17" width="7.28515625" customWidth="1"/>
    <col min="18" max="18" width="9" customWidth="1"/>
    <col min="19" max="19" width="8.85546875" customWidth="1"/>
    <col min="20" max="20" width="5.7109375" customWidth="1"/>
    <col min="21" max="21" width="8.42578125" customWidth="1"/>
    <col min="22" max="22" width="9" customWidth="1"/>
    <col min="23" max="23" width="9.85546875" customWidth="1"/>
    <col min="24" max="24" width="5.7109375" customWidth="1"/>
    <col min="25" max="25" width="7.28515625" customWidth="1"/>
    <col min="26" max="27" width="8.28515625" customWidth="1"/>
    <col min="28" max="28" width="10.85546875" customWidth="1"/>
    <col min="34" max="34" width="7.7109375" customWidth="1"/>
  </cols>
  <sheetData>
    <row r="1" spans="1:28" s="14" customFormat="1" ht="18.75" x14ac:dyDescent="0.3">
      <c r="A1" s="14" t="s">
        <v>12</v>
      </c>
      <c r="M1" s="76"/>
      <c r="N1" s="76"/>
      <c r="O1" s="74"/>
    </row>
    <row r="2" spans="1:28" x14ac:dyDescent="0.25">
      <c r="A2" t="s">
        <v>13</v>
      </c>
      <c r="M2" s="77"/>
      <c r="N2" s="77"/>
      <c r="O2" s="75"/>
      <c r="P2" t="s">
        <v>14</v>
      </c>
    </row>
    <row r="3" spans="1:28" x14ac:dyDescent="0.25">
      <c r="M3" s="77"/>
      <c r="N3" s="77"/>
      <c r="O3" s="75"/>
    </row>
    <row r="4" spans="1:28" x14ac:dyDescent="0.25">
      <c r="M4" s="77"/>
      <c r="N4" s="77"/>
      <c r="O4" s="75"/>
    </row>
    <row r="5" spans="1:28" x14ac:dyDescent="0.25">
      <c r="B5" s="20" t="s">
        <v>15</v>
      </c>
      <c r="C5" s="20"/>
      <c r="D5" s="20"/>
      <c r="E5" s="20"/>
      <c r="F5" s="20"/>
      <c r="G5" s="20"/>
      <c r="H5" s="20"/>
      <c r="I5" s="20"/>
      <c r="J5" s="20"/>
      <c r="K5" s="20"/>
      <c r="L5" s="20"/>
      <c r="M5" s="20"/>
      <c r="N5" s="20"/>
      <c r="O5" s="67"/>
      <c r="P5" s="71" t="s">
        <v>16</v>
      </c>
      <c r="Q5" s="26"/>
      <c r="R5" s="26"/>
      <c r="S5" s="26"/>
      <c r="T5" s="26"/>
      <c r="U5" s="13"/>
      <c r="V5" s="13"/>
      <c r="W5" s="13"/>
      <c r="X5" s="13"/>
      <c r="Y5" s="13"/>
      <c r="Z5" s="13"/>
      <c r="AA5" s="13"/>
      <c r="AB5" s="13"/>
    </row>
    <row r="6" spans="1:28" x14ac:dyDescent="0.25">
      <c r="B6" s="20"/>
      <c r="C6" s="25" t="s">
        <v>9</v>
      </c>
      <c r="D6" s="25" t="s">
        <v>17</v>
      </c>
      <c r="E6" s="78" t="s">
        <v>9</v>
      </c>
      <c r="F6" s="22"/>
      <c r="G6" s="25" t="s">
        <v>10</v>
      </c>
      <c r="H6" s="25" t="s">
        <v>10</v>
      </c>
      <c r="I6" s="25" t="s">
        <v>10</v>
      </c>
      <c r="J6" s="22"/>
      <c r="K6" s="25" t="s">
        <v>18</v>
      </c>
      <c r="L6" s="25" t="s">
        <v>18</v>
      </c>
      <c r="M6" s="25" t="s">
        <v>18</v>
      </c>
      <c r="N6" s="22"/>
      <c r="O6" s="68"/>
      <c r="P6" s="79"/>
      <c r="Q6" s="25" t="s">
        <v>9</v>
      </c>
      <c r="R6" s="25" t="s">
        <v>9</v>
      </c>
      <c r="S6" s="25" t="s">
        <v>9</v>
      </c>
      <c r="T6" s="80"/>
      <c r="U6" s="25" t="s">
        <v>10</v>
      </c>
      <c r="V6" s="25" t="s">
        <v>10</v>
      </c>
      <c r="W6" s="25" t="s">
        <v>10</v>
      </c>
      <c r="X6" s="80"/>
      <c r="Y6" s="81" t="s">
        <v>18</v>
      </c>
      <c r="Z6" s="81" t="s">
        <v>18</v>
      </c>
      <c r="AA6" s="81" t="s">
        <v>18</v>
      </c>
      <c r="AB6" s="13"/>
    </row>
    <row r="7" spans="1:28" s="6" customFormat="1" ht="45" x14ac:dyDescent="0.25">
      <c r="A7" s="38" t="s">
        <v>19</v>
      </c>
      <c r="B7" s="21" t="s">
        <v>17</v>
      </c>
      <c r="C7" s="24" t="s">
        <v>20</v>
      </c>
      <c r="D7" s="24" t="s">
        <v>21</v>
      </c>
      <c r="E7" s="24" t="s">
        <v>22</v>
      </c>
      <c r="F7" s="21" t="s">
        <v>23</v>
      </c>
      <c r="G7" s="24" t="s">
        <v>24</v>
      </c>
      <c r="H7" s="24" t="s">
        <v>21</v>
      </c>
      <c r="I7" s="24" t="s">
        <v>22</v>
      </c>
      <c r="J7" s="21" t="s">
        <v>25</v>
      </c>
      <c r="K7" s="24" t="s">
        <v>20</v>
      </c>
      <c r="L7" s="24" t="s">
        <v>21</v>
      </c>
      <c r="M7" s="24" t="s">
        <v>22</v>
      </c>
      <c r="N7" s="70" t="s">
        <v>26</v>
      </c>
      <c r="O7" s="73"/>
      <c r="P7" s="72" t="s">
        <v>9</v>
      </c>
      <c r="Q7" s="24" t="s">
        <v>20</v>
      </c>
      <c r="R7" s="24" t="s">
        <v>21</v>
      </c>
      <c r="S7" s="24" t="s">
        <v>22</v>
      </c>
      <c r="T7" s="65" t="s">
        <v>10</v>
      </c>
      <c r="U7" s="24" t="s">
        <v>20</v>
      </c>
      <c r="V7" s="24" t="s">
        <v>21</v>
      </c>
      <c r="W7" s="24" t="s">
        <v>22</v>
      </c>
      <c r="X7" s="65" t="s">
        <v>18</v>
      </c>
      <c r="Y7" s="24" t="s">
        <v>20</v>
      </c>
      <c r="Z7" s="24" t="s">
        <v>21</v>
      </c>
      <c r="AA7" s="24" t="s">
        <v>22</v>
      </c>
      <c r="AB7" s="65" t="s">
        <v>27</v>
      </c>
    </row>
    <row r="8" spans="1:28" x14ac:dyDescent="0.25">
      <c r="A8" s="3" t="s">
        <v>28</v>
      </c>
      <c r="B8" s="22">
        <f t="shared" ref="B8:B13" si="0">SUM(C8:E8)</f>
        <v>1</v>
      </c>
      <c r="C8" s="23">
        <v>1</v>
      </c>
      <c r="D8" s="23"/>
      <c r="E8" s="23"/>
      <c r="F8" s="22">
        <f t="shared" ref="F8:F24" si="1">SUM(G8:I8)</f>
        <v>0</v>
      </c>
      <c r="G8" s="23"/>
      <c r="H8" s="23"/>
      <c r="I8" s="23"/>
      <c r="J8" s="21">
        <f t="shared" ref="J8:J10" si="2">SUM(K8:M8)</f>
        <v>1</v>
      </c>
      <c r="K8" s="23"/>
      <c r="L8" s="23">
        <v>1</v>
      </c>
      <c r="M8" s="23"/>
      <c r="N8" s="22">
        <f>SUM(B8+F8+J8)</f>
        <v>2</v>
      </c>
      <c r="O8" s="67"/>
      <c r="P8" s="39">
        <f>SUM(Q8:S8)</f>
        <v>3</v>
      </c>
      <c r="Q8" s="23">
        <v>3</v>
      </c>
      <c r="R8" s="23"/>
      <c r="S8" s="23"/>
      <c r="T8" s="39">
        <f>SUM(U8:W8)</f>
        <v>0</v>
      </c>
      <c r="U8" s="23"/>
      <c r="V8" s="23"/>
      <c r="W8" s="23"/>
      <c r="X8" s="39">
        <f>SUM(Y8:AA8)</f>
        <v>5</v>
      </c>
      <c r="Y8" s="23"/>
      <c r="Z8" s="23">
        <v>5</v>
      </c>
      <c r="AA8" s="23"/>
      <c r="AB8" s="39">
        <f>SUM(P8+T8+X8)</f>
        <v>8</v>
      </c>
    </row>
    <row r="9" spans="1:28" x14ac:dyDescent="0.25">
      <c r="A9" s="3" t="s">
        <v>29</v>
      </c>
      <c r="B9" s="22">
        <f t="shared" si="0"/>
        <v>0</v>
      </c>
      <c r="C9" s="23"/>
      <c r="D9" s="23"/>
      <c r="E9" s="23"/>
      <c r="F9" s="22">
        <f t="shared" si="1"/>
        <v>2</v>
      </c>
      <c r="G9" s="23">
        <v>1</v>
      </c>
      <c r="H9" s="23">
        <v>1</v>
      </c>
      <c r="I9" s="23"/>
      <c r="J9" s="21">
        <f t="shared" si="2"/>
        <v>0</v>
      </c>
      <c r="K9" s="23"/>
      <c r="L9" s="23"/>
      <c r="M9" s="23"/>
      <c r="N9" s="22">
        <f t="shared" ref="N9:N24" si="3">SUM(B9+F9+J9)</f>
        <v>2</v>
      </c>
      <c r="O9" s="68"/>
      <c r="P9" s="39">
        <f t="shared" ref="P9:P12" si="4">SUM(Q9:S9)</f>
        <v>0</v>
      </c>
      <c r="Q9" s="23"/>
      <c r="R9" s="23"/>
      <c r="S9" s="23"/>
      <c r="T9" s="39">
        <f t="shared" ref="T9:T13" si="5">SUM(U9:W9)</f>
        <v>7</v>
      </c>
      <c r="U9" s="23">
        <v>1</v>
      </c>
      <c r="V9" s="23">
        <v>6</v>
      </c>
      <c r="W9" s="23"/>
      <c r="X9" s="39">
        <f t="shared" ref="X9:X25" si="6">SUM(Y9:AA9)</f>
        <v>0</v>
      </c>
      <c r="Y9" s="23"/>
      <c r="Z9" s="23"/>
      <c r="AA9" s="23"/>
      <c r="AB9" s="39">
        <f t="shared" ref="AB9:AB24" si="7">SUM(P9+T9+X9)</f>
        <v>7</v>
      </c>
    </row>
    <row r="10" spans="1:28" x14ac:dyDescent="0.25">
      <c r="A10" s="3" t="s">
        <v>30</v>
      </c>
      <c r="B10" s="22">
        <f t="shared" si="0"/>
        <v>0</v>
      </c>
      <c r="C10" s="23"/>
      <c r="D10" s="23"/>
      <c r="E10" s="23"/>
      <c r="F10" s="22">
        <f t="shared" si="1"/>
        <v>0</v>
      </c>
      <c r="G10" s="23"/>
      <c r="H10" s="23"/>
      <c r="I10" s="23"/>
      <c r="J10" s="21">
        <f t="shared" si="2"/>
        <v>1</v>
      </c>
      <c r="K10" s="23"/>
      <c r="L10" s="23"/>
      <c r="M10" s="23">
        <v>1</v>
      </c>
      <c r="N10" s="22">
        <f t="shared" si="3"/>
        <v>1</v>
      </c>
      <c r="O10" s="68"/>
      <c r="P10" s="39">
        <f t="shared" si="4"/>
        <v>0</v>
      </c>
      <c r="Q10" s="23"/>
      <c r="R10" s="23"/>
      <c r="S10" s="23"/>
      <c r="T10" s="39">
        <f t="shared" si="5"/>
        <v>0</v>
      </c>
      <c r="U10" s="23"/>
      <c r="V10" s="23"/>
      <c r="W10" s="23"/>
      <c r="X10" s="39">
        <f t="shared" si="6"/>
        <v>15</v>
      </c>
      <c r="Y10" s="23"/>
      <c r="Z10" s="23"/>
      <c r="AA10" s="23">
        <v>15</v>
      </c>
      <c r="AB10" s="39">
        <f t="shared" si="7"/>
        <v>15</v>
      </c>
    </row>
    <row r="11" spans="1:28" x14ac:dyDescent="0.25">
      <c r="A11" s="3" t="s">
        <v>31</v>
      </c>
      <c r="B11" s="22">
        <f t="shared" si="0"/>
        <v>1</v>
      </c>
      <c r="C11" s="23"/>
      <c r="D11" s="23">
        <v>1</v>
      </c>
      <c r="E11" s="23"/>
      <c r="F11" s="22">
        <f t="shared" si="1"/>
        <v>0</v>
      </c>
      <c r="G11" s="23"/>
      <c r="H11" s="23"/>
      <c r="I11" s="23"/>
      <c r="J11" s="21">
        <f>SUM(K11:M11)</f>
        <v>1</v>
      </c>
      <c r="K11" s="23"/>
      <c r="L11" s="23">
        <v>1</v>
      </c>
      <c r="M11" s="23"/>
      <c r="N11" s="22">
        <f t="shared" si="3"/>
        <v>2</v>
      </c>
      <c r="O11" s="68"/>
      <c r="P11" s="39">
        <f t="shared" si="4"/>
        <v>7</v>
      </c>
      <c r="Q11" s="23"/>
      <c r="R11" s="23">
        <v>7</v>
      </c>
      <c r="S11" s="23"/>
      <c r="T11" s="39">
        <f t="shared" si="5"/>
        <v>0</v>
      </c>
      <c r="U11" s="23"/>
      <c r="V11" s="23"/>
      <c r="W11" s="23"/>
      <c r="X11" s="39">
        <f t="shared" si="6"/>
        <v>4</v>
      </c>
      <c r="Y11" s="23"/>
      <c r="Z11" s="23">
        <v>4</v>
      </c>
      <c r="AA11" s="23"/>
      <c r="AB11" s="39">
        <f t="shared" si="7"/>
        <v>11</v>
      </c>
    </row>
    <row r="12" spans="1:28" x14ac:dyDescent="0.25">
      <c r="A12" s="3"/>
      <c r="B12" s="22">
        <f t="shared" si="0"/>
        <v>0</v>
      </c>
      <c r="C12" s="23"/>
      <c r="D12" s="23"/>
      <c r="E12" s="23"/>
      <c r="F12" s="22">
        <f t="shared" si="1"/>
        <v>0</v>
      </c>
      <c r="G12" s="23"/>
      <c r="H12" s="23"/>
      <c r="I12" s="23"/>
      <c r="J12" s="21">
        <f t="shared" ref="J12:J24" si="8">SUM(K12:M12)</f>
        <v>0</v>
      </c>
      <c r="K12" s="23"/>
      <c r="L12" s="23"/>
      <c r="M12" s="23"/>
      <c r="N12" s="22">
        <f t="shared" si="3"/>
        <v>0</v>
      </c>
      <c r="O12" s="68"/>
      <c r="P12" s="39">
        <f t="shared" si="4"/>
        <v>0</v>
      </c>
      <c r="Q12" s="23"/>
      <c r="R12" s="23"/>
      <c r="S12" s="23"/>
      <c r="T12" s="39">
        <f t="shared" si="5"/>
        <v>0</v>
      </c>
      <c r="U12" s="23"/>
      <c r="V12" s="23"/>
      <c r="W12" s="23"/>
      <c r="X12" s="39">
        <f t="shared" si="6"/>
        <v>0</v>
      </c>
      <c r="Y12" s="23"/>
      <c r="Z12" s="23"/>
      <c r="AA12" s="23"/>
      <c r="AB12" s="39">
        <f t="shared" si="7"/>
        <v>0</v>
      </c>
    </row>
    <row r="13" spans="1:28" x14ac:dyDescent="0.25">
      <c r="A13" s="3"/>
      <c r="B13" s="22">
        <f t="shared" si="0"/>
        <v>0</v>
      </c>
      <c r="C13" s="23"/>
      <c r="D13" s="23"/>
      <c r="E13" s="23"/>
      <c r="F13" s="22">
        <f t="shared" si="1"/>
        <v>0</v>
      </c>
      <c r="G13" s="23"/>
      <c r="H13" s="23"/>
      <c r="I13" s="23"/>
      <c r="J13" s="21">
        <f t="shared" si="8"/>
        <v>0</v>
      </c>
      <c r="K13" s="23"/>
      <c r="L13" s="23"/>
      <c r="M13" s="23"/>
      <c r="N13" s="22">
        <f t="shared" si="3"/>
        <v>0</v>
      </c>
      <c r="O13" s="68"/>
      <c r="P13" s="39">
        <f t="shared" ref="P13:P24" si="9">SUM(Q13:S13)</f>
        <v>0</v>
      </c>
      <c r="Q13" s="23"/>
      <c r="R13" s="23"/>
      <c r="S13" s="23"/>
      <c r="T13" s="39">
        <f t="shared" si="5"/>
        <v>0</v>
      </c>
      <c r="U13" s="23"/>
      <c r="V13" s="23"/>
      <c r="W13" s="23"/>
      <c r="X13" s="39">
        <f t="shared" si="6"/>
        <v>0</v>
      </c>
      <c r="Y13" s="23"/>
      <c r="Z13" s="23"/>
      <c r="AA13" s="23"/>
      <c r="AB13" s="39">
        <f t="shared" si="7"/>
        <v>0</v>
      </c>
    </row>
    <row r="14" spans="1:28" x14ac:dyDescent="0.25">
      <c r="A14" s="3"/>
      <c r="B14" s="22">
        <f t="shared" ref="B14:B24" si="10">SUM(C14:E14)</f>
        <v>0</v>
      </c>
      <c r="C14" s="23"/>
      <c r="D14" s="23"/>
      <c r="E14" s="23"/>
      <c r="F14" s="22">
        <f t="shared" si="1"/>
        <v>0</v>
      </c>
      <c r="G14" s="23"/>
      <c r="H14" s="23"/>
      <c r="I14" s="23"/>
      <c r="J14" s="21">
        <f t="shared" si="8"/>
        <v>0</v>
      </c>
      <c r="K14" s="23"/>
      <c r="L14" s="23"/>
      <c r="M14" s="23"/>
      <c r="N14" s="22">
        <f t="shared" si="3"/>
        <v>0</v>
      </c>
      <c r="O14" s="68"/>
      <c r="P14" s="39">
        <f t="shared" si="9"/>
        <v>0</v>
      </c>
      <c r="Q14" s="23"/>
      <c r="R14" s="23"/>
      <c r="S14" s="23"/>
      <c r="T14" s="39">
        <f t="shared" ref="T14:T24" si="11">SUM(U14:W14)</f>
        <v>0</v>
      </c>
      <c r="U14" s="23"/>
      <c r="V14" s="23"/>
      <c r="W14" s="23"/>
      <c r="X14" s="39">
        <f t="shared" si="6"/>
        <v>0</v>
      </c>
      <c r="Y14" s="23"/>
      <c r="Z14" s="23"/>
      <c r="AA14" s="23"/>
      <c r="AB14" s="39">
        <f t="shared" si="7"/>
        <v>0</v>
      </c>
    </row>
    <row r="15" spans="1:28" x14ac:dyDescent="0.25">
      <c r="A15" s="3"/>
      <c r="B15" s="22">
        <f t="shared" si="10"/>
        <v>0</v>
      </c>
      <c r="C15" s="23"/>
      <c r="D15" s="23"/>
      <c r="E15" s="23"/>
      <c r="F15" s="22">
        <f t="shared" si="1"/>
        <v>0</v>
      </c>
      <c r="G15" s="23"/>
      <c r="H15" s="23"/>
      <c r="I15" s="23"/>
      <c r="J15" s="21">
        <f t="shared" si="8"/>
        <v>0</v>
      </c>
      <c r="K15" s="23"/>
      <c r="L15" s="23"/>
      <c r="M15" s="23"/>
      <c r="N15" s="22">
        <f t="shared" si="3"/>
        <v>0</v>
      </c>
      <c r="O15" s="68"/>
      <c r="P15" s="39">
        <f t="shared" si="9"/>
        <v>0</v>
      </c>
      <c r="Q15" s="23"/>
      <c r="R15" s="23"/>
      <c r="S15" s="23"/>
      <c r="T15" s="39">
        <f t="shared" si="11"/>
        <v>0</v>
      </c>
      <c r="U15" s="23"/>
      <c r="V15" s="23"/>
      <c r="W15" s="23"/>
      <c r="X15" s="39">
        <f t="shared" si="6"/>
        <v>0</v>
      </c>
      <c r="Y15" s="23"/>
      <c r="Z15" s="23"/>
      <c r="AA15" s="23"/>
      <c r="AB15" s="39">
        <f t="shared" si="7"/>
        <v>0</v>
      </c>
    </row>
    <row r="16" spans="1:28" x14ac:dyDescent="0.25">
      <c r="A16" s="3"/>
      <c r="B16" s="22">
        <f t="shared" si="10"/>
        <v>0</v>
      </c>
      <c r="C16" s="23"/>
      <c r="D16" s="23"/>
      <c r="E16" s="23"/>
      <c r="F16" s="22">
        <f t="shared" si="1"/>
        <v>0</v>
      </c>
      <c r="G16" s="23"/>
      <c r="H16" s="23"/>
      <c r="I16" s="23"/>
      <c r="J16" s="21">
        <f t="shared" si="8"/>
        <v>0</v>
      </c>
      <c r="K16" s="23"/>
      <c r="L16" s="23"/>
      <c r="M16" s="23"/>
      <c r="N16" s="22">
        <f t="shared" si="3"/>
        <v>0</v>
      </c>
      <c r="O16" s="68"/>
      <c r="P16" s="39">
        <f t="shared" si="9"/>
        <v>0</v>
      </c>
      <c r="Q16" s="23"/>
      <c r="R16" s="23"/>
      <c r="S16" s="23"/>
      <c r="T16" s="39">
        <f t="shared" si="11"/>
        <v>0</v>
      </c>
      <c r="U16" s="23"/>
      <c r="V16" s="23"/>
      <c r="W16" s="23"/>
      <c r="X16" s="39">
        <f t="shared" si="6"/>
        <v>0</v>
      </c>
      <c r="Y16" s="23"/>
      <c r="Z16" s="23"/>
      <c r="AA16" s="23"/>
      <c r="AB16" s="39">
        <f t="shared" si="7"/>
        <v>0</v>
      </c>
    </row>
    <row r="17" spans="1:28" x14ac:dyDescent="0.25">
      <c r="A17" s="3"/>
      <c r="B17" s="22">
        <f t="shared" si="10"/>
        <v>0</v>
      </c>
      <c r="C17" s="23"/>
      <c r="D17" s="23"/>
      <c r="E17" s="23"/>
      <c r="F17" s="22">
        <f t="shared" si="1"/>
        <v>0</v>
      </c>
      <c r="G17" s="23"/>
      <c r="H17" s="23"/>
      <c r="I17" s="23"/>
      <c r="J17" s="21">
        <f t="shared" si="8"/>
        <v>0</v>
      </c>
      <c r="K17" s="23"/>
      <c r="L17" s="23"/>
      <c r="M17" s="23"/>
      <c r="N17" s="22">
        <f t="shared" si="3"/>
        <v>0</v>
      </c>
      <c r="O17" s="68"/>
      <c r="P17" s="39">
        <f t="shared" si="9"/>
        <v>0</v>
      </c>
      <c r="Q17" s="23"/>
      <c r="R17" s="23"/>
      <c r="S17" s="23"/>
      <c r="T17" s="39">
        <f t="shared" si="11"/>
        <v>0</v>
      </c>
      <c r="U17" s="23"/>
      <c r="V17" s="23"/>
      <c r="W17" s="23"/>
      <c r="X17" s="39">
        <f t="shared" si="6"/>
        <v>0</v>
      </c>
      <c r="Y17" s="23"/>
      <c r="Z17" s="23"/>
      <c r="AA17" s="23"/>
      <c r="AB17" s="39">
        <f t="shared" si="7"/>
        <v>0</v>
      </c>
    </row>
    <row r="18" spans="1:28" x14ac:dyDescent="0.25">
      <c r="A18" s="3"/>
      <c r="B18" s="22">
        <f t="shared" si="10"/>
        <v>0</v>
      </c>
      <c r="C18" s="23"/>
      <c r="D18" s="23"/>
      <c r="E18" s="23"/>
      <c r="F18" s="22">
        <f t="shared" si="1"/>
        <v>0</v>
      </c>
      <c r="G18" s="23"/>
      <c r="H18" s="23"/>
      <c r="I18" s="23"/>
      <c r="J18" s="21">
        <f t="shared" si="8"/>
        <v>0</v>
      </c>
      <c r="K18" s="23"/>
      <c r="L18" s="23"/>
      <c r="M18" s="23"/>
      <c r="N18" s="22">
        <f t="shared" si="3"/>
        <v>0</v>
      </c>
      <c r="O18" s="68"/>
      <c r="P18" s="39">
        <f t="shared" si="9"/>
        <v>0</v>
      </c>
      <c r="Q18" s="23"/>
      <c r="R18" s="23"/>
      <c r="S18" s="23"/>
      <c r="T18" s="39">
        <f t="shared" si="11"/>
        <v>0</v>
      </c>
      <c r="U18" s="23"/>
      <c r="V18" s="23"/>
      <c r="W18" s="23"/>
      <c r="X18" s="39">
        <f t="shared" si="6"/>
        <v>0</v>
      </c>
      <c r="Y18" s="23"/>
      <c r="Z18" s="23"/>
      <c r="AA18" s="23"/>
      <c r="AB18" s="39">
        <f t="shared" si="7"/>
        <v>0</v>
      </c>
    </row>
    <row r="19" spans="1:28" x14ac:dyDescent="0.25">
      <c r="A19" s="3"/>
      <c r="B19" s="22">
        <f t="shared" si="10"/>
        <v>0</v>
      </c>
      <c r="C19" s="23"/>
      <c r="D19" s="23"/>
      <c r="E19" s="23"/>
      <c r="F19" s="22">
        <f t="shared" si="1"/>
        <v>0</v>
      </c>
      <c r="G19" s="23"/>
      <c r="H19" s="23"/>
      <c r="I19" s="23"/>
      <c r="J19" s="21">
        <f t="shared" si="8"/>
        <v>0</v>
      </c>
      <c r="K19" s="23"/>
      <c r="L19" s="23"/>
      <c r="M19" s="23"/>
      <c r="N19" s="22">
        <f t="shared" si="3"/>
        <v>0</v>
      </c>
      <c r="O19" s="68"/>
      <c r="P19" s="39">
        <f t="shared" si="9"/>
        <v>0</v>
      </c>
      <c r="Q19" s="23"/>
      <c r="R19" s="23"/>
      <c r="S19" s="23"/>
      <c r="T19" s="39">
        <f t="shared" si="11"/>
        <v>0</v>
      </c>
      <c r="U19" s="23"/>
      <c r="V19" s="23"/>
      <c r="W19" s="23"/>
      <c r="X19" s="39">
        <f t="shared" si="6"/>
        <v>0</v>
      </c>
      <c r="Y19" s="23"/>
      <c r="Z19" s="23"/>
      <c r="AA19" s="23"/>
      <c r="AB19" s="39">
        <f t="shared" si="7"/>
        <v>0</v>
      </c>
    </row>
    <row r="20" spans="1:28" x14ac:dyDescent="0.25">
      <c r="A20" s="3"/>
      <c r="B20" s="22">
        <f t="shared" si="10"/>
        <v>0</v>
      </c>
      <c r="C20" s="23"/>
      <c r="D20" s="23"/>
      <c r="E20" s="23"/>
      <c r="F20" s="22">
        <f t="shared" si="1"/>
        <v>0</v>
      </c>
      <c r="G20" s="23"/>
      <c r="H20" s="23"/>
      <c r="I20" s="23"/>
      <c r="J20" s="21">
        <f t="shared" si="8"/>
        <v>0</v>
      </c>
      <c r="K20" s="23"/>
      <c r="L20" s="23"/>
      <c r="M20" s="23"/>
      <c r="N20" s="22">
        <f t="shared" si="3"/>
        <v>0</v>
      </c>
      <c r="O20" s="68"/>
      <c r="P20" s="39">
        <f t="shared" si="9"/>
        <v>0</v>
      </c>
      <c r="Q20" s="23"/>
      <c r="R20" s="23"/>
      <c r="S20" s="23"/>
      <c r="T20" s="39">
        <f t="shared" si="11"/>
        <v>0</v>
      </c>
      <c r="U20" s="23"/>
      <c r="V20" s="23"/>
      <c r="W20" s="23"/>
      <c r="X20" s="39">
        <f t="shared" si="6"/>
        <v>0</v>
      </c>
      <c r="Y20" s="23"/>
      <c r="Z20" s="23"/>
      <c r="AA20" s="23"/>
      <c r="AB20" s="39">
        <f t="shared" si="7"/>
        <v>0</v>
      </c>
    </row>
    <row r="21" spans="1:28" x14ac:dyDescent="0.25">
      <c r="A21" s="3"/>
      <c r="B21" s="22">
        <f t="shared" si="10"/>
        <v>0</v>
      </c>
      <c r="C21" s="23"/>
      <c r="D21" s="23"/>
      <c r="E21" s="23"/>
      <c r="F21" s="22">
        <f t="shared" si="1"/>
        <v>0</v>
      </c>
      <c r="G21" s="23"/>
      <c r="H21" s="23"/>
      <c r="I21" s="23"/>
      <c r="J21" s="21">
        <f t="shared" si="8"/>
        <v>0</v>
      </c>
      <c r="K21" s="23"/>
      <c r="L21" s="23"/>
      <c r="M21" s="23"/>
      <c r="N21" s="22">
        <f t="shared" si="3"/>
        <v>0</v>
      </c>
      <c r="O21" s="68"/>
      <c r="P21" s="39">
        <f t="shared" si="9"/>
        <v>0</v>
      </c>
      <c r="Q21" s="23"/>
      <c r="R21" s="23"/>
      <c r="S21" s="23"/>
      <c r="T21" s="39">
        <f t="shared" si="11"/>
        <v>0</v>
      </c>
      <c r="U21" s="23"/>
      <c r="V21" s="23"/>
      <c r="W21" s="23"/>
      <c r="X21" s="39">
        <f t="shared" si="6"/>
        <v>0</v>
      </c>
      <c r="Y21" s="23"/>
      <c r="Z21" s="23"/>
      <c r="AA21" s="23"/>
      <c r="AB21" s="39">
        <f t="shared" si="7"/>
        <v>0</v>
      </c>
    </row>
    <row r="22" spans="1:28" x14ac:dyDescent="0.25">
      <c r="A22" s="3"/>
      <c r="B22" s="22">
        <f t="shared" si="10"/>
        <v>0</v>
      </c>
      <c r="C22" s="23"/>
      <c r="D22" s="23"/>
      <c r="E22" s="23"/>
      <c r="F22" s="22">
        <f t="shared" si="1"/>
        <v>0</v>
      </c>
      <c r="G22" s="23"/>
      <c r="H22" s="23"/>
      <c r="I22" s="23"/>
      <c r="J22" s="21">
        <f t="shared" si="8"/>
        <v>0</v>
      </c>
      <c r="K22" s="23"/>
      <c r="L22" s="23"/>
      <c r="M22" s="23"/>
      <c r="N22" s="22">
        <f t="shared" si="3"/>
        <v>0</v>
      </c>
      <c r="O22" s="68"/>
      <c r="P22" s="39">
        <f t="shared" si="9"/>
        <v>0</v>
      </c>
      <c r="Q22" s="23"/>
      <c r="R22" s="23"/>
      <c r="S22" s="23"/>
      <c r="T22" s="39">
        <f t="shared" si="11"/>
        <v>0</v>
      </c>
      <c r="U22" s="23"/>
      <c r="V22" s="23"/>
      <c r="W22" s="23"/>
      <c r="X22" s="39">
        <f t="shared" si="6"/>
        <v>0</v>
      </c>
      <c r="Y22" s="23"/>
      <c r="Z22" s="23"/>
      <c r="AA22" s="23"/>
      <c r="AB22" s="39">
        <f t="shared" si="7"/>
        <v>0</v>
      </c>
    </row>
    <row r="23" spans="1:28" x14ac:dyDescent="0.25">
      <c r="A23" s="3"/>
      <c r="B23" s="22">
        <f t="shared" si="10"/>
        <v>0</v>
      </c>
      <c r="C23" s="23"/>
      <c r="D23" s="23"/>
      <c r="E23" s="23"/>
      <c r="F23" s="22">
        <f t="shared" si="1"/>
        <v>0</v>
      </c>
      <c r="G23" s="23"/>
      <c r="H23" s="23"/>
      <c r="I23" s="23"/>
      <c r="J23" s="21">
        <f t="shared" si="8"/>
        <v>0</v>
      </c>
      <c r="K23" s="23"/>
      <c r="L23" s="23"/>
      <c r="M23" s="23"/>
      <c r="N23" s="22">
        <f t="shared" si="3"/>
        <v>0</v>
      </c>
      <c r="O23" s="68"/>
      <c r="P23" s="39">
        <f t="shared" si="9"/>
        <v>0</v>
      </c>
      <c r="Q23" s="23"/>
      <c r="R23" s="23"/>
      <c r="S23" s="23"/>
      <c r="T23" s="39">
        <f t="shared" si="11"/>
        <v>0</v>
      </c>
      <c r="U23" s="23"/>
      <c r="V23" s="23"/>
      <c r="W23" s="23"/>
      <c r="X23" s="39">
        <f t="shared" si="6"/>
        <v>0</v>
      </c>
      <c r="Y23" s="23"/>
      <c r="Z23" s="23"/>
      <c r="AA23" s="23"/>
      <c r="AB23" s="39">
        <f t="shared" si="7"/>
        <v>0</v>
      </c>
    </row>
    <row r="24" spans="1:28" x14ac:dyDescent="0.25">
      <c r="A24" s="5"/>
      <c r="B24" s="64">
        <f t="shared" si="10"/>
        <v>0</v>
      </c>
      <c r="C24" s="42"/>
      <c r="D24" s="42"/>
      <c r="E24" s="42"/>
      <c r="F24" s="64">
        <f t="shared" si="1"/>
        <v>0</v>
      </c>
      <c r="G24" s="42"/>
      <c r="H24" s="42"/>
      <c r="I24" s="42"/>
      <c r="J24" s="21">
        <f t="shared" si="8"/>
        <v>0</v>
      </c>
      <c r="K24" s="42"/>
      <c r="L24" s="42"/>
      <c r="M24" s="42"/>
      <c r="N24" s="64">
        <f t="shared" si="3"/>
        <v>0</v>
      </c>
      <c r="O24" s="69"/>
      <c r="P24" s="66">
        <f t="shared" si="9"/>
        <v>0</v>
      </c>
      <c r="Q24" s="42"/>
      <c r="R24" s="42"/>
      <c r="S24" s="42"/>
      <c r="T24" s="66">
        <f t="shared" si="11"/>
        <v>0</v>
      </c>
      <c r="U24" s="42"/>
      <c r="V24" s="42"/>
      <c r="W24" s="42"/>
      <c r="X24" s="39">
        <f t="shared" si="6"/>
        <v>0</v>
      </c>
      <c r="Y24" s="42"/>
      <c r="Z24" s="42"/>
      <c r="AA24" s="42"/>
      <c r="AB24" s="66">
        <f t="shared" si="7"/>
        <v>0</v>
      </c>
    </row>
    <row r="25" spans="1:28" s="43" customFormat="1" x14ac:dyDescent="0.25">
      <c r="A25" s="1" t="s">
        <v>32</v>
      </c>
      <c r="B25" s="22">
        <f t="shared" ref="B25:N25" si="12">SUM(B8:B24)</f>
        <v>2</v>
      </c>
      <c r="C25" s="25">
        <f t="shared" si="12"/>
        <v>1</v>
      </c>
      <c r="D25" s="25">
        <f t="shared" si="12"/>
        <v>1</v>
      </c>
      <c r="E25" s="25">
        <f t="shared" si="12"/>
        <v>0</v>
      </c>
      <c r="F25" s="22">
        <f t="shared" si="12"/>
        <v>2</v>
      </c>
      <c r="G25" s="25">
        <f t="shared" si="12"/>
        <v>1</v>
      </c>
      <c r="H25" s="25">
        <f t="shared" si="12"/>
        <v>1</v>
      </c>
      <c r="I25" s="25">
        <f t="shared" si="12"/>
        <v>0</v>
      </c>
      <c r="J25" s="21">
        <f t="shared" si="12"/>
        <v>3</v>
      </c>
      <c r="K25" s="25">
        <f t="shared" si="12"/>
        <v>0</v>
      </c>
      <c r="L25" s="25">
        <f t="shared" si="12"/>
        <v>2</v>
      </c>
      <c r="M25" s="25">
        <f t="shared" si="12"/>
        <v>1</v>
      </c>
      <c r="N25" s="22">
        <f t="shared" si="12"/>
        <v>7</v>
      </c>
      <c r="O25" s="68"/>
      <c r="P25" s="39">
        <f t="shared" ref="P25:AB25" si="13">SUM(P8:P24)</f>
        <v>10</v>
      </c>
      <c r="Q25" s="25">
        <f t="shared" si="13"/>
        <v>3</v>
      </c>
      <c r="R25" s="25">
        <f t="shared" ref="R25" si="14">SUM(R8:R24)</f>
        <v>7</v>
      </c>
      <c r="S25" s="25">
        <f t="shared" si="13"/>
        <v>0</v>
      </c>
      <c r="T25" s="39">
        <f t="shared" si="13"/>
        <v>7</v>
      </c>
      <c r="U25" s="25">
        <f t="shared" si="13"/>
        <v>1</v>
      </c>
      <c r="V25" s="25">
        <f t="shared" ref="V25" si="15">SUM(V8:V24)</f>
        <v>6</v>
      </c>
      <c r="W25" s="25">
        <f t="shared" si="13"/>
        <v>0</v>
      </c>
      <c r="X25" s="39">
        <f t="shared" si="6"/>
        <v>24</v>
      </c>
      <c r="Y25" s="25">
        <f t="shared" si="13"/>
        <v>0</v>
      </c>
      <c r="Z25" s="25">
        <f t="shared" ref="Z25" si="16">SUM(Z8:Z24)</f>
        <v>9</v>
      </c>
      <c r="AA25" s="25">
        <f t="shared" si="13"/>
        <v>15</v>
      </c>
      <c r="AB25" s="39">
        <f t="shared" si="13"/>
        <v>41</v>
      </c>
    </row>
    <row r="26" spans="1:28" s="4" customFormat="1" x14ac:dyDescent="0.25"/>
    <row r="27" spans="1:28" s="4" customFormat="1" x14ac:dyDescent="0.25"/>
    <row r="28" spans="1:28" s="4" customFormat="1" x14ac:dyDescent="0.25">
      <c r="A28" s="19" t="s">
        <v>33</v>
      </c>
      <c r="B28" s="19"/>
      <c r="C28" s="19"/>
      <c r="D28" s="19"/>
      <c r="E28" s="19"/>
      <c r="F28" s="19"/>
      <c r="G28" s="19"/>
      <c r="H28" s="19"/>
      <c r="I28" s="62"/>
      <c r="J28" s="62"/>
    </row>
    <row r="29" spans="1:28" s="4" customFormat="1" x14ac:dyDescent="0.25">
      <c r="A29" s="18"/>
      <c r="B29" s="18"/>
      <c r="C29" s="18"/>
      <c r="D29" s="18"/>
      <c r="E29" s="18"/>
      <c r="F29" s="18"/>
      <c r="G29" s="18"/>
      <c r="H29" s="18"/>
    </row>
    <row r="30" spans="1:28" s="4" customFormat="1" x14ac:dyDescent="0.25">
      <c r="A30" s="17" t="s">
        <v>34</v>
      </c>
      <c r="B30" s="16">
        <v>4</v>
      </c>
    </row>
    <row r="31" spans="1:28" s="4" customFormat="1" x14ac:dyDescent="0.25"/>
    <row r="32" spans="1:28" s="4" customFormat="1" x14ac:dyDescent="0.25">
      <c r="A32" s="16" t="s">
        <v>35</v>
      </c>
      <c r="B32" s="16">
        <v>226</v>
      </c>
    </row>
    <row r="33" spans="7:20" s="4" customFormat="1" x14ac:dyDescent="0.25"/>
    <row r="34" spans="7:20" s="4" customFormat="1" x14ac:dyDescent="0.25">
      <c r="T34" s="27"/>
    </row>
    <row r="35" spans="7:20" s="4" customFormat="1" x14ac:dyDescent="0.25"/>
    <row r="36" spans="7:20" s="4" customFormat="1" x14ac:dyDescent="0.25"/>
    <row r="37" spans="7:20" s="4" customFormat="1" x14ac:dyDescent="0.25"/>
    <row r="38" spans="7:20" s="4" customFormat="1" x14ac:dyDescent="0.25"/>
    <row r="39" spans="7:20" s="4" customFormat="1" x14ac:dyDescent="0.25"/>
    <row r="40" spans="7:20" s="4" customFormat="1" x14ac:dyDescent="0.25"/>
    <row r="41" spans="7:20" s="4" customFormat="1" x14ac:dyDescent="0.25"/>
    <row r="42" spans="7:20" s="4" customFormat="1" x14ac:dyDescent="0.25"/>
    <row r="43" spans="7:20" s="4" customFormat="1" x14ac:dyDescent="0.25">
      <c r="G43"/>
      <c r="P43"/>
    </row>
    <row r="49" spans="25:25" x14ac:dyDescent="0.25">
      <c r="Y49" t="s">
        <v>36</v>
      </c>
    </row>
  </sheetData>
  <pageMargins left="0.7" right="0.7" top="0.78740157499999996" bottom="0.78740157499999996" header="0.3" footer="0.3"/>
  <pageSetup paperSize="9" scale="33"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G17"/>
  <sheetViews>
    <sheetView zoomScale="40" zoomScaleNormal="40" workbookViewId="0">
      <selection activeCell="B6" sqref="B6"/>
    </sheetView>
  </sheetViews>
  <sheetFormatPr baseColWidth="10" defaultColWidth="25.28515625" defaultRowHeight="15" x14ac:dyDescent="0.25"/>
  <cols>
    <col min="1" max="1" width="49" customWidth="1"/>
    <col min="2" max="2" width="28.5703125" customWidth="1"/>
    <col min="3" max="3" width="30.5703125" customWidth="1"/>
    <col min="4" max="4" width="30.42578125" customWidth="1"/>
  </cols>
  <sheetData>
    <row r="1" spans="1:7" s="14" customFormat="1" ht="27.75" customHeight="1" x14ac:dyDescent="0.4">
      <c r="A1" s="63" t="s">
        <v>37</v>
      </c>
    </row>
    <row r="2" spans="1:7" ht="25.5" customHeight="1" x14ac:dyDescent="0.35">
      <c r="A2" s="7" t="s">
        <v>38</v>
      </c>
    </row>
    <row r="4" spans="1:7" s="7" customFormat="1" ht="61.5" customHeight="1" x14ac:dyDescent="0.4">
      <c r="A4" s="28"/>
      <c r="B4" s="29" t="s">
        <v>39</v>
      </c>
      <c r="C4" s="29" t="s">
        <v>40</v>
      </c>
      <c r="D4" s="29" t="s">
        <v>41</v>
      </c>
      <c r="E4" s="40" t="s">
        <v>42</v>
      </c>
    </row>
    <row r="5" spans="1:7" s="6" customFormat="1" ht="26.25" x14ac:dyDescent="0.4">
      <c r="A5" s="30" t="s">
        <v>43</v>
      </c>
      <c r="B5" s="31">
        <f>'1. Saisie des données '!$B$25</f>
        <v>2</v>
      </c>
      <c r="C5" s="32">
        <f>'1. Saisie des données '!$F$25</f>
        <v>2</v>
      </c>
      <c r="D5" s="31">
        <f>'1. Saisie des données '!$J$25</f>
        <v>3</v>
      </c>
      <c r="E5" s="31">
        <f>SUM(B5:D5)</f>
        <v>7</v>
      </c>
    </row>
    <row r="6" spans="1:7" ht="26.25" x14ac:dyDescent="0.4">
      <c r="A6" s="33" t="s">
        <v>11</v>
      </c>
      <c r="B6" s="34">
        <f>'1. Saisie des données '!$P$25</f>
        <v>10</v>
      </c>
      <c r="C6" s="34">
        <f>'1. Saisie des données '!$T$25</f>
        <v>7</v>
      </c>
      <c r="D6" s="34">
        <f>'1. Saisie des données '!$X$25</f>
        <v>24</v>
      </c>
      <c r="E6" s="34">
        <f>SUM(B6:D6)</f>
        <v>41</v>
      </c>
    </row>
    <row r="16" spans="1:7" x14ac:dyDescent="0.25">
      <c r="F16" s="48"/>
      <c r="G16" s="48"/>
    </row>
    <row r="17" spans="6:7" x14ac:dyDescent="0.25">
      <c r="F17" s="48"/>
      <c r="G17" s="48"/>
    </row>
  </sheetData>
  <pageMargins left="0.7" right="0.7" top="0.78740157499999996" bottom="0.78740157499999996"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J25"/>
  <sheetViews>
    <sheetView topLeftCell="A35" zoomScale="40" zoomScaleNormal="40" workbookViewId="0"/>
  </sheetViews>
  <sheetFormatPr baseColWidth="10" defaultColWidth="25.28515625" defaultRowHeight="15" x14ac:dyDescent="0.25"/>
  <cols>
    <col min="1" max="1" width="49" customWidth="1"/>
    <col min="2" max="2" width="30.5703125" customWidth="1"/>
    <col min="3" max="3" width="30.42578125" customWidth="1"/>
  </cols>
  <sheetData>
    <row r="1" spans="1:5" s="14" customFormat="1" ht="27.75" customHeight="1" x14ac:dyDescent="0.4">
      <c r="A1" s="63" t="s">
        <v>44</v>
      </c>
    </row>
    <row r="2" spans="1:5" ht="21" x14ac:dyDescent="0.35">
      <c r="A2" s="7" t="s">
        <v>45</v>
      </c>
    </row>
    <row r="4" spans="1:5" s="7" customFormat="1" ht="61.5" customHeight="1" x14ac:dyDescent="0.4">
      <c r="A4" s="28"/>
      <c r="B4" s="87" t="s">
        <v>39</v>
      </c>
      <c r="C4" s="88" t="s">
        <v>40</v>
      </c>
      <c r="D4" s="29" t="s">
        <v>41</v>
      </c>
      <c r="E4" s="29" t="s">
        <v>42</v>
      </c>
    </row>
    <row r="5" spans="1:5" s="6" customFormat="1" ht="26.25" x14ac:dyDescent="0.4">
      <c r="A5" s="30" t="s">
        <v>46</v>
      </c>
      <c r="B5" s="31">
        <f>'1. Saisie des données '!$B$25</f>
        <v>2</v>
      </c>
      <c r="C5" s="32">
        <f>'1. Saisie des données '!$F$25</f>
        <v>2</v>
      </c>
      <c r="D5" s="31">
        <f>'1. Saisie des données '!$J$25</f>
        <v>3</v>
      </c>
      <c r="E5" s="31">
        <f t="shared" ref="E5:E12" si="0">SUM(B5:D5)</f>
        <v>7</v>
      </c>
    </row>
    <row r="6" spans="1:5" s="6" customFormat="1" ht="52.5" x14ac:dyDescent="0.4">
      <c r="A6" s="30" t="s">
        <v>47</v>
      </c>
      <c r="B6" s="31">
        <f>'1. Saisie des données '!$C$25</f>
        <v>1</v>
      </c>
      <c r="C6" s="31">
        <f>'1. Saisie des données '!$G$25</f>
        <v>1</v>
      </c>
      <c r="D6" s="31">
        <f>'1. Saisie des données '!$K$25</f>
        <v>0</v>
      </c>
      <c r="E6" s="31">
        <f t="shared" si="0"/>
        <v>2</v>
      </c>
    </row>
    <row r="7" spans="1:5" s="6" customFormat="1" ht="52.5" x14ac:dyDescent="0.4">
      <c r="A7" s="30" t="s">
        <v>48</v>
      </c>
      <c r="B7" s="31">
        <f>'1. Saisie des données '!$D$25</f>
        <v>1</v>
      </c>
      <c r="C7" s="31">
        <f>'1. Saisie des données '!$H$25</f>
        <v>1</v>
      </c>
      <c r="D7" s="31">
        <f>'1. Saisie des données '!$L$25</f>
        <v>2</v>
      </c>
      <c r="E7" s="31">
        <f t="shared" si="0"/>
        <v>4</v>
      </c>
    </row>
    <row r="8" spans="1:5" s="6" customFormat="1" ht="52.5" x14ac:dyDescent="0.4">
      <c r="A8" s="30" t="s">
        <v>49</v>
      </c>
      <c r="B8" s="31">
        <f>'1. Saisie des données '!$E$25</f>
        <v>0</v>
      </c>
      <c r="C8" s="31">
        <f>'1. Saisie des données '!$I$25</f>
        <v>0</v>
      </c>
      <c r="D8" s="31">
        <f>'1. Saisie des données '!$M$25</f>
        <v>1</v>
      </c>
      <c r="E8" s="31">
        <f t="shared" si="0"/>
        <v>1</v>
      </c>
    </row>
    <row r="9" spans="1:5" s="6" customFormat="1" ht="26.25" x14ac:dyDescent="0.4">
      <c r="A9" s="33" t="s">
        <v>50</v>
      </c>
      <c r="B9" s="34">
        <f>'1. Saisie des données '!$P$25</f>
        <v>10</v>
      </c>
      <c r="C9" s="34">
        <f>'1. Saisie des données '!$T$25</f>
        <v>7</v>
      </c>
      <c r="D9" s="34">
        <f>'1. Saisie des données '!$X$25</f>
        <v>24</v>
      </c>
      <c r="E9" s="34">
        <f t="shared" si="0"/>
        <v>41</v>
      </c>
    </row>
    <row r="10" spans="1:5" s="6" customFormat="1" ht="52.5" x14ac:dyDescent="0.4">
      <c r="A10" s="33" t="s">
        <v>51</v>
      </c>
      <c r="B10" s="34">
        <f>'1. Saisie des données '!$Q$25</f>
        <v>3</v>
      </c>
      <c r="C10" s="34">
        <f>'1. Saisie des données '!$U$25</f>
        <v>1</v>
      </c>
      <c r="D10" s="34">
        <f>'1. Saisie des données '!$Y$25</f>
        <v>0</v>
      </c>
      <c r="E10" s="34">
        <f t="shared" si="0"/>
        <v>4</v>
      </c>
    </row>
    <row r="11" spans="1:5" s="6" customFormat="1" ht="52.5" x14ac:dyDescent="0.4">
      <c r="A11" s="33" t="s">
        <v>52</v>
      </c>
      <c r="B11" s="34">
        <f>'1. Saisie des données '!$R$25</f>
        <v>7</v>
      </c>
      <c r="C11" s="34">
        <f>'1. Saisie des données '!$V$25</f>
        <v>6</v>
      </c>
      <c r="D11" s="34">
        <f>'1. Saisie des données '!$Z$25</f>
        <v>9</v>
      </c>
      <c r="E11" s="34">
        <f t="shared" si="0"/>
        <v>22</v>
      </c>
    </row>
    <row r="12" spans="1:5" s="6" customFormat="1" ht="52.5" x14ac:dyDescent="0.4">
      <c r="A12" s="33" t="s">
        <v>53</v>
      </c>
      <c r="B12" s="34">
        <f>'1. Saisie des données '!$S$25</f>
        <v>0</v>
      </c>
      <c r="C12" s="34">
        <f>'1. Saisie des données '!$W$25</f>
        <v>0</v>
      </c>
      <c r="D12" s="34">
        <f>'1. Saisie des données '!$AA$25</f>
        <v>15</v>
      </c>
      <c r="E12" s="34">
        <f t="shared" si="0"/>
        <v>15</v>
      </c>
    </row>
    <row r="13" spans="1:5" ht="26.25" x14ac:dyDescent="0.4">
      <c r="A13" s="35"/>
      <c r="B13" s="35"/>
      <c r="C13" s="35"/>
      <c r="D13" s="35"/>
      <c r="E13" s="35"/>
    </row>
    <row r="25" spans="10:10" x14ac:dyDescent="0.25">
      <c r="J25" s="48"/>
    </row>
  </sheetData>
  <pageMargins left="0.7" right="0.7" top="0.78740157499999996" bottom="0.78740157499999996"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I40"/>
  <sheetViews>
    <sheetView zoomScale="40" zoomScaleNormal="40" workbookViewId="0">
      <selection activeCell="B7" sqref="B7"/>
    </sheetView>
  </sheetViews>
  <sheetFormatPr baseColWidth="10" defaultColWidth="25.28515625" defaultRowHeight="15" x14ac:dyDescent="0.25"/>
  <cols>
    <col min="1" max="1" width="49" customWidth="1"/>
    <col min="2" max="2" width="28.5703125" customWidth="1"/>
    <col min="3" max="4" width="30.5703125" customWidth="1"/>
    <col min="5" max="6" width="30.42578125" customWidth="1"/>
  </cols>
  <sheetData>
    <row r="1" spans="1:9" s="14" customFormat="1" ht="27.75" customHeight="1" x14ac:dyDescent="0.4">
      <c r="A1" s="63" t="s">
        <v>54</v>
      </c>
    </row>
    <row r="2" spans="1:9" ht="21" x14ac:dyDescent="0.35">
      <c r="A2" s="7" t="s">
        <v>55</v>
      </c>
    </row>
    <row r="5" spans="1:9" s="7" customFormat="1" ht="116.45" customHeight="1" x14ac:dyDescent="0.4">
      <c r="A5" s="28"/>
      <c r="B5" s="40" t="s">
        <v>56</v>
      </c>
      <c r="C5" s="89" t="s">
        <v>57</v>
      </c>
      <c r="D5" s="40" t="s">
        <v>58</v>
      </c>
      <c r="E5" s="89" t="s">
        <v>59</v>
      </c>
      <c r="F5" s="40" t="s">
        <v>60</v>
      </c>
      <c r="G5" s="89" t="s">
        <v>61</v>
      </c>
    </row>
    <row r="6" spans="1:9" ht="78.75" x14ac:dyDescent="0.4">
      <c r="A6" s="44" t="s">
        <v>62</v>
      </c>
      <c r="B6" s="45">
        <f>SUM('1. Saisie des données '!B25)/'1. Saisie des données '!B30*1000</f>
        <v>500</v>
      </c>
      <c r="C6" s="86">
        <f>'8. Données par branche '!B4</f>
        <v>63.2</v>
      </c>
      <c r="D6" s="45">
        <f>SUM('1. Saisie des données '!F25/'1. Saisie des données '!B30)*1000</f>
        <v>500</v>
      </c>
      <c r="E6" s="85">
        <f>'8. Données par branche '!C4</f>
        <v>131.9</v>
      </c>
      <c r="F6" s="52">
        <f>SUM('2. Cockpit I'!$E$6/'1. Saisie des données '!$B$30)</f>
        <v>10.25</v>
      </c>
      <c r="G6" s="52">
        <f>'8. Données par branche '!D4</f>
        <v>6.8</v>
      </c>
    </row>
    <row r="7" spans="1:9" ht="26.25" x14ac:dyDescent="0.4">
      <c r="A7" s="30" t="s">
        <v>46</v>
      </c>
      <c r="B7" s="31">
        <f>'1. Saisie des données '!$B$25</f>
        <v>2</v>
      </c>
      <c r="C7" s="31"/>
      <c r="D7" s="32">
        <f>'1. Saisie des données '!$F$25</f>
        <v>2</v>
      </c>
      <c r="E7" s="32"/>
      <c r="F7" s="53"/>
      <c r="G7" s="53"/>
    </row>
    <row r="11" spans="1:9" x14ac:dyDescent="0.25">
      <c r="I11" s="48"/>
    </row>
    <row r="40" spans="1:1" s="49" customFormat="1" ht="131.25" x14ac:dyDescent="0.3">
      <c r="A40" s="82" t="s">
        <v>63</v>
      </c>
    </row>
  </sheetData>
  <pageMargins left="0.7" right="0.7" top="0.78740157499999996" bottom="0.78740157499999996" header="0.3" footer="0.3"/>
  <pageSetup paperSize="9" scale="53"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F17"/>
  <sheetViews>
    <sheetView topLeftCell="A10" zoomScale="40" zoomScaleNormal="40" workbookViewId="0">
      <selection activeCell="B15" sqref="B15"/>
    </sheetView>
  </sheetViews>
  <sheetFormatPr baseColWidth="10" defaultColWidth="25.28515625" defaultRowHeight="15" x14ac:dyDescent="0.25"/>
  <cols>
    <col min="1" max="1" width="119.85546875" customWidth="1"/>
    <col min="2" max="2" width="30.5703125" customWidth="1"/>
  </cols>
  <sheetData>
    <row r="1" spans="1:6" s="14" customFormat="1" ht="27.75" customHeight="1" x14ac:dyDescent="0.4">
      <c r="A1" s="63" t="s">
        <v>64</v>
      </c>
    </row>
    <row r="2" spans="1:6" ht="21" x14ac:dyDescent="0.35">
      <c r="A2" s="7" t="s">
        <v>65</v>
      </c>
    </row>
    <row r="5" spans="1:6" s="7" customFormat="1" ht="61.5" customHeight="1" x14ac:dyDescent="0.4">
      <c r="A5" s="28"/>
      <c r="B5" s="29" t="s">
        <v>66</v>
      </c>
    </row>
    <row r="6" spans="1:6" s="6" customFormat="1" ht="26.25" x14ac:dyDescent="0.4">
      <c r="A6" s="30" t="s">
        <v>43</v>
      </c>
      <c r="B6" s="31">
        <f>'1. Saisie des données '!$B$25</f>
        <v>2</v>
      </c>
    </row>
    <row r="7" spans="1:6" s="6" customFormat="1" ht="26.25" x14ac:dyDescent="0.4">
      <c r="A7" s="30" t="s">
        <v>67</v>
      </c>
      <c r="B7" s="31">
        <f>'1. Saisie des données '!$C$25</f>
        <v>1</v>
      </c>
    </row>
    <row r="8" spans="1:6" s="6" customFormat="1" ht="26.25" x14ac:dyDescent="0.4">
      <c r="A8" s="30" t="s">
        <v>48</v>
      </c>
      <c r="B8" s="31">
        <f>'1. Saisie des données '!$D$25</f>
        <v>1</v>
      </c>
      <c r="F8"/>
    </row>
    <row r="9" spans="1:6" s="6" customFormat="1" ht="26.25" x14ac:dyDescent="0.4">
      <c r="A9" s="30" t="s">
        <v>49</v>
      </c>
      <c r="B9" s="31">
        <f>'1. Saisie des données '!$E$25</f>
        <v>0</v>
      </c>
      <c r="C9" s="50"/>
    </row>
    <row r="10" spans="1:6" s="6" customFormat="1" ht="26.25" x14ac:dyDescent="0.4">
      <c r="A10" s="44" t="s">
        <v>68</v>
      </c>
      <c r="B10" s="46">
        <f>SUM('1. Saisie des données '!B25)/'1. Saisie des données '!B30*1000</f>
        <v>500</v>
      </c>
    </row>
    <row r="11" spans="1:6" s="6" customFormat="1" ht="26.25" x14ac:dyDescent="0.4">
      <c r="A11" s="33" t="s">
        <v>50</v>
      </c>
      <c r="B11" s="34">
        <f>'1. Saisie des données '!$P$25</f>
        <v>10</v>
      </c>
    </row>
    <row r="12" spans="1:6" s="6" customFormat="1" ht="26.25" x14ac:dyDescent="0.4">
      <c r="A12" s="33" t="s">
        <v>51</v>
      </c>
      <c r="B12" s="34">
        <f>'1. Saisie des données '!$Q$25</f>
        <v>3</v>
      </c>
    </row>
    <row r="13" spans="1:6" s="6" customFormat="1" ht="26.25" x14ac:dyDescent="0.4">
      <c r="A13" s="33" t="s">
        <v>52</v>
      </c>
      <c r="B13" s="34">
        <f>'1. Saisie des données '!$R$25</f>
        <v>7</v>
      </c>
    </row>
    <row r="14" spans="1:6" s="6" customFormat="1" ht="26.25" x14ac:dyDescent="0.4">
      <c r="A14" s="33" t="s">
        <v>53</v>
      </c>
      <c r="B14" s="34">
        <f>'1. Saisie des données '!$S$25</f>
        <v>0</v>
      </c>
    </row>
    <row r="15" spans="1:6" s="6" customFormat="1" ht="26.25" x14ac:dyDescent="0.4">
      <c r="A15" s="44" t="s">
        <v>69</v>
      </c>
      <c r="B15" s="47">
        <f>SUM('1. Saisie des données '!P25/'1. Saisie des données '!B30)</f>
        <v>2.5</v>
      </c>
    </row>
    <row r="16" spans="1:6" s="6" customFormat="1" ht="26.25" x14ac:dyDescent="0.4">
      <c r="A16" s="44" t="s">
        <v>70</v>
      </c>
      <c r="B16" s="47">
        <f>SUM('1. Saisie des données '!P25)/('1. Saisie des données '!B30*'1. Saisie des données '!B32)*100</f>
        <v>1.1061946902654867</v>
      </c>
    </row>
    <row r="17" spans="1:2" ht="26.25" x14ac:dyDescent="0.4">
      <c r="A17" s="35"/>
      <c r="B17" s="35"/>
    </row>
  </sheetData>
  <pageMargins left="0.7" right="0.7" top="0.78740157499999996" bottom="0.78740157499999996"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F16"/>
  <sheetViews>
    <sheetView topLeftCell="A10" zoomScale="40" zoomScaleNormal="40" workbookViewId="0">
      <selection activeCell="H49" sqref="H49"/>
    </sheetView>
  </sheetViews>
  <sheetFormatPr baseColWidth="10" defaultColWidth="25.28515625" defaultRowHeight="15" x14ac:dyDescent="0.25"/>
  <cols>
    <col min="1" max="1" width="110.42578125" customWidth="1"/>
    <col min="2" max="2" width="30.5703125" customWidth="1"/>
  </cols>
  <sheetData>
    <row r="1" spans="1:6" s="14" customFormat="1" ht="27.75" customHeight="1" x14ac:dyDescent="0.4">
      <c r="A1" s="63" t="s">
        <v>71</v>
      </c>
    </row>
    <row r="2" spans="1:6" ht="21" x14ac:dyDescent="0.35">
      <c r="A2" s="7" t="s">
        <v>72</v>
      </c>
    </row>
    <row r="3" spans="1:6" ht="21" x14ac:dyDescent="0.35">
      <c r="A3" s="7"/>
    </row>
    <row r="4" spans="1:6" s="7" customFormat="1" ht="61.5" customHeight="1" x14ac:dyDescent="0.4">
      <c r="A4" s="28"/>
      <c r="B4" s="90" t="s">
        <v>73</v>
      </c>
    </row>
    <row r="5" spans="1:6" s="6" customFormat="1" ht="42" x14ac:dyDescent="0.4">
      <c r="A5" s="30" t="s">
        <v>43</v>
      </c>
      <c r="B5" s="32">
        <f>'1. Saisie des données '!$F$25</f>
        <v>2</v>
      </c>
      <c r="F5" s="91"/>
    </row>
    <row r="6" spans="1:6" s="6" customFormat="1" ht="26.25" x14ac:dyDescent="0.4">
      <c r="A6" s="30" t="s">
        <v>67</v>
      </c>
      <c r="B6" s="31">
        <f>'1. Saisie des données '!$G$25</f>
        <v>1</v>
      </c>
    </row>
    <row r="7" spans="1:6" s="6" customFormat="1" ht="26.25" x14ac:dyDescent="0.4">
      <c r="A7" s="30" t="s">
        <v>48</v>
      </c>
      <c r="B7" s="31">
        <f>'1. Saisie des données '!$H$25</f>
        <v>1</v>
      </c>
    </row>
    <row r="8" spans="1:6" s="6" customFormat="1" ht="26.25" x14ac:dyDescent="0.4">
      <c r="A8" s="30" t="s">
        <v>49</v>
      </c>
      <c r="B8" s="31">
        <f>'1. Saisie des données '!$I$25</f>
        <v>0</v>
      </c>
    </row>
    <row r="9" spans="1:6" s="6" customFormat="1" ht="26.25" x14ac:dyDescent="0.4">
      <c r="A9" s="44" t="s">
        <v>68</v>
      </c>
      <c r="B9" s="45">
        <f>SUM('1. Saisie des données '!F25)/'1. Saisie des données '!B30*1000</f>
        <v>500</v>
      </c>
    </row>
    <row r="10" spans="1:6" s="6" customFormat="1" ht="26.25" x14ac:dyDescent="0.4">
      <c r="A10" s="33" t="s">
        <v>50</v>
      </c>
      <c r="B10" s="34">
        <f>'1. Saisie des données '!$T$25</f>
        <v>7</v>
      </c>
    </row>
    <row r="11" spans="1:6" s="6" customFormat="1" ht="26.25" x14ac:dyDescent="0.4">
      <c r="A11" s="33" t="s">
        <v>51</v>
      </c>
      <c r="B11" s="34">
        <f>'1. Saisie des données '!$U$25</f>
        <v>1</v>
      </c>
    </row>
    <row r="12" spans="1:6" s="6" customFormat="1" ht="26.25" x14ac:dyDescent="0.4">
      <c r="A12" s="33" t="s">
        <v>52</v>
      </c>
      <c r="B12" s="34">
        <f>'1. Saisie des données '!$V$25</f>
        <v>6</v>
      </c>
    </row>
    <row r="13" spans="1:6" s="6" customFormat="1" ht="26.25" x14ac:dyDescent="0.4">
      <c r="A13" s="33" t="s">
        <v>53</v>
      </c>
      <c r="B13" s="34">
        <f>'1. Saisie des données '!$W$25</f>
        <v>0</v>
      </c>
    </row>
    <row r="14" spans="1:6" s="6" customFormat="1" ht="26.25" x14ac:dyDescent="0.4">
      <c r="A14" s="44" t="s">
        <v>69</v>
      </c>
      <c r="B14" s="47">
        <f>SUM('1. Saisie des données '!T25/'1. Saisie des données '!B30)</f>
        <v>1.75</v>
      </c>
    </row>
    <row r="15" spans="1:6" s="6" customFormat="1" ht="26.25" x14ac:dyDescent="0.4">
      <c r="A15" s="44" t="s">
        <v>70</v>
      </c>
      <c r="B15" s="47">
        <f>SUM('1. Saisie des données '!T25)/('1. Saisie des données '!B30*'1. Saisie des données '!B32)*100</f>
        <v>0.77433628318584069</v>
      </c>
    </row>
    <row r="16" spans="1:6" ht="26.25" x14ac:dyDescent="0.4">
      <c r="A16" s="35"/>
      <c r="B16" s="35"/>
    </row>
  </sheetData>
  <pageMargins left="0.7" right="0.7" top="0.78740157499999996" bottom="0.78740157499999996"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G16"/>
  <sheetViews>
    <sheetView zoomScale="50" zoomScaleNormal="50" workbookViewId="0">
      <selection activeCell="B15" sqref="B15"/>
    </sheetView>
  </sheetViews>
  <sheetFormatPr baseColWidth="10" defaultColWidth="25.28515625" defaultRowHeight="15" x14ac:dyDescent="0.25"/>
  <cols>
    <col min="1" max="1" width="102.85546875" customWidth="1"/>
    <col min="2" max="2" width="30.5703125" customWidth="1"/>
  </cols>
  <sheetData>
    <row r="1" spans="1:7" s="14" customFormat="1" ht="27.75" customHeight="1" x14ac:dyDescent="0.4">
      <c r="A1" s="63" t="s">
        <v>74</v>
      </c>
    </row>
    <row r="2" spans="1:7" ht="21" x14ac:dyDescent="0.35">
      <c r="A2" s="7" t="s">
        <v>75</v>
      </c>
    </row>
    <row r="4" spans="1:7" s="7" customFormat="1" ht="61.5" customHeight="1" x14ac:dyDescent="0.4">
      <c r="A4" s="28"/>
      <c r="B4" s="29" t="s">
        <v>76</v>
      </c>
    </row>
    <row r="5" spans="1:7" s="6" customFormat="1" ht="26.25" x14ac:dyDescent="0.4">
      <c r="A5" s="30" t="s">
        <v>46</v>
      </c>
      <c r="B5" s="31">
        <f>'1. Saisie des données '!J25</f>
        <v>3</v>
      </c>
    </row>
    <row r="6" spans="1:7" s="6" customFormat="1" ht="26.25" x14ac:dyDescent="0.4">
      <c r="A6" s="30" t="s">
        <v>67</v>
      </c>
      <c r="B6" s="31">
        <f>'1. Saisie des données '!K25</f>
        <v>0</v>
      </c>
    </row>
    <row r="7" spans="1:7" s="6" customFormat="1" ht="26.25" x14ac:dyDescent="0.4">
      <c r="A7" s="30" t="s">
        <v>48</v>
      </c>
      <c r="B7" s="31">
        <f>'1. Saisie des données '!L25</f>
        <v>2</v>
      </c>
    </row>
    <row r="8" spans="1:7" s="6" customFormat="1" ht="26.25" x14ac:dyDescent="0.4">
      <c r="A8" s="30" t="s">
        <v>49</v>
      </c>
      <c r="B8" s="31">
        <f>'1. Saisie des données '!M25</f>
        <v>1</v>
      </c>
    </row>
    <row r="9" spans="1:7" s="6" customFormat="1" ht="26.25" x14ac:dyDescent="0.4">
      <c r="A9" s="44" t="s">
        <v>68</v>
      </c>
      <c r="B9" s="45">
        <f>SUM('1. Saisie des données '!J25/'1. Saisie des données '!B30)*1000</f>
        <v>750</v>
      </c>
    </row>
    <row r="10" spans="1:7" s="6" customFormat="1" ht="26.25" x14ac:dyDescent="0.4">
      <c r="A10" s="33" t="s">
        <v>50</v>
      </c>
      <c r="B10" s="41">
        <f>'1. Saisie des données '!X25</f>
        <v>24</v>
      </c>
    </row>
    <row r="11" spans="1:7" s="6" customFormat="1" ht="42" x14ac:dyDescent="0.4">
      <c r="A11" s="33" t="s">
        <v>51</v>
      </c>
      <c r="B11" s="41">
        <f>'1. Saisie des données '!Y25</f>
        <v>0</v>
      </c>
      <c r="G11" s="91"/>
    </row>
    <row r="12" spans="1:7" s="6" customFormat="1" ht="26.25" x14ac:dyDescent="0.4">
      <c r="A12" s="33" t="s">
        <v>52</v>
      </c>
      <c r="B12" s="41">
        <f>'1. Saisie des données '!Z25</f>
        <v>9</v>
      </c>
    </row>
    <row r="13" spans="1:7" s="6" customFormat="1" ht="26.25" x14ac:dyDescent="0.4">
      <c r="A13" s="33" t="s">
        <v>53</v>
      </c>
      <c r="B13" s="41">
        <f>'1. Saisie des données '!AA25</f>
        <v>15</v>
      </c>
    </row>
    <row r="14" spans="1:7" s="6" customFormat="1" ht="52.5" x14ac:dyDescent="0.4">
      <c r="A14" s="44" t="s">
        <v>69</v>
      </c>
      <c r="B14" s="47">
        <f>SUM('1. Saisie des données '!X25)/'1. Saisie des données '!B30</f>
        <v>6</v>
      </c>
    </row>
    <row r="15" spans="1:7" s="6" customFormat="1" ht="26.25" x14ac:dyDescent="0.4">
      <c r="A15" s="44" t="s">
        <v>70</v>
      </c>
      <c r="B15" s="47">
        <f>SUM('1. Saisie des données '!X25)/('1. Saisie des données '!B30*'1. Saisie des données '!B32)*100</f>
        <v>2.6548672566371683</v>
      </c>
    </row>
    <row r="16" spans="1:7" ht="26.25" x14ac:dyDescent="0.4">
      <c r="A16" s="35"/>
      <c r="B16" s="35"/>
    </row>
  </sheetData>
  <pageMargins left="0.7" right="0.7" top="0.78740157499999996" bottom="0.78740157499999996"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F20"/>
  <sheetViews>
    <sheetView zoomScale="60" zoomScaleNormal="60" workbookViewId="0">
      <selection activeCell="B16" sqref="B16"/>
    </sheetView>
  </sheetViews>
  <sheetFormatPr baseColWidth="10" defaultRowHeight="15" x14ac:dyDescent="0.25"/>
  <cols>
    <col min="1" max="1" width="56.85546875" customWidth="1"/>
    <col min="2" max="2" width="19.85546875" customWidth="1"/>
    <col min="3" max="3" width="20.85546875" customWidth="1"/>
    <col min="4" max="4" width="22.7109375" customWidth="1"/>
  </cols>
  <sheetData>
    <row r="1" spans="1:6" s="54" customFormat="1" ht="18.75" x14ac:dyDescent="0.3">
      <c r="A1" s="14" t="s">
        <v>77</v>
      </c>
      <c r="B1" s="14"/>
      <c r="C1" s="14"/>
      <c r="D1" s="14"/>
    </row>
    <row r="3" spans="1:6" ht="37.5" x14ac:dyDescent="0.3">
      <c r="A3" s="55" t="s">
        <v>78</v>
      </c>
      <c r="B3" s="56" t="s">
        <v>79</v>
      </c>
      <c r="C3" s="56" t="s">
        <v>80</v>
      </c>
      <c r="D3" s="56" t="s">
        <v>81</v>
      </c>
      <c r="E3" s="6"/>
      <c r="F3" s="6"/>
    </row>
    <row r="4" spans="1:6" ht="19.5" thickBot="1" x14ac:dyDescent="0.35">
      <c r="A4" s="57" t="s">
        <v>96</v>
      </c>
      <c r="B4" s="58">
        <v>63.2</v>
      </c>
      <c r="C4" s="58">
        <v>131.9</v>
      </c>
      <c r="D4" s="59">
        <v>6.8</v>
      </c>
    </row>
    <row r="5" spans="1:6" ht="19.5" thickBot="1" x14ac:dyDescent="0.35">
      <c r="A5" s="60" t="s">
        <v>82</v>
      </c>
      <c r="B5" s="84">
        <v>159.69999999999999</v>
      </c>
      <c r="C5" s="84">
        <v>129.80000000000001</v>
      </c>
      <c r="D5" s="84">
        <v>8</v>
      </c>
    </row>
    <row r="6" spans="1:6" ht="19.5" thickBot="1" x14ac:dyDescent="0.35">
      <c r="A6" s="60" t="s">
        <v>83</v>
      </c>
      <c r="B6" s="84">
        <v>12.1</v>
      </c>
      <c r="C6" s="84">
        <v>148.5</v>
      </c>
      <c r="D6" s="84">
        <v>4.9000000000000004</v>
      </c>
    </row>
    <row r="7" spans="1:6" ht="19.5" thickBot="1" x14ac:dyDescent="0.35">
      <c r="A7" s="61" t="s">
        <v>84</v>
      </c>
      <c r="B7" s="84">
        <v>22.6</v>
      </c>
      <c r="C7" s="84">
        <v>129.5</v>
      </c>
      <c r="D7" s="84">
        <v>4.4000000000000004</v>
      </c>
      <c r="E7" s="51"/>
    </row>
    <row r="8" spans="1:6" ht="19.5" thickBot="1" x14ac:dyDescent="0.35">
      <c r="A8" s="60" t="s">
        <v>85</v>
      </c>
      <c r="B8" s="84">
        <v>74.7</v>
      </c>
      <c r="C8" s="84">
        <v>98.8</v>
      </c>
      <c r="D8" s="84">
        <v>7.6</v>
      </c>
    </row>
    <row r="9" spans="1:6" ht="19.5" thickBot="1" x14ac:dyDescent="0.35">
      <c r="A9" s="60" t="s">
        <v>86</v>
      </c>
      <c r="B9" s="84">
        <v>63.7</v>
      </c>
      <c r="C9" s="84">
        <v>164.2</v>
      </c>
      <c r="D9" s="84">
        <v>8.3000000000000007</v>
      </c>
    </row>
    <row r="10" spans="1:6" ht="19.5" thickBot="1" x14ac:dyDescent="0.35">
      <c r="A10" s="60" t="s">
        <v>87</v>
      </c>
      <c r="B10" s="84">
        <v>52.6</v>
      </c>
      <c r="C10" s="84">
        <v>123.6</v>
      </c>
      <c r="D10" s="84">
        <v>6.5</v>
      </c>
    </row>
    <row r="11" spans="1:6" ht="19.5" thickBot="1" x14ac:dyDescent="0.35">
      <c r="A11" s="60" t="s">
        <v>88</v>
      </c>
      <c r="B11" s="84">
        <v>101.9</v>
      </c>
      <c r="C11" s="84">
        <v>112</v>
      </c>
      <c r="D11" s="84">
        <v>8.5</v>
      </c>
    </row>
    <row r="12" spans="1:6" ht="19.5" thickBot="1" x14ac:dyDescent="0.35">
      <c r="A12" s="60" t="s">
        <v>89</v>
      </c>
      <c r="B12" s="84">
        <v>12.9</v>
      </c>
      <c r="C12" s="84">
        <v>128.69999999999999</v>
      </c>
      <c r="D12" s="84">
        <v>4.8</v>
      </c>
    </row>
    <row r="13" spans="1:6" ht="19.5" thickBot="1" x14ac:dyDescent="0.35">
      <c r="A13" s="60" t="s">
        <v>90</v>
      </c>
      <c r="B13" s="84">
        <v>65.7</v>
      </c>
      <c r="C13" s="84">
        <v>104.8</v>
      </c>
      <c r="D13" s="84">
        <v>5.7</v>
      </c>
    </row>
    <row r="14" spans="1:6" ht="19.5" thickBot="1" x14ac:dyDescent="0.35">
      <c r="A14" s="60" t="s">
        <v>91</v>
      </c>
      <c r="B14" s="84">
        <v>141.9</v>
      </c>
      <c r="C14" s="84">
        <v>85</v>
      </c>
      <c r="D14" s="84">
        <v>10.3</v>
      </c>
    </row>
    <row r="15" spans="1:6" ht="19.5" thickBot="1" x14ac:dyDescent="0.35">
      <c r="A15" s="60" t="s">
        <v>92</v>
      </c>
      <c r="B15" s="84">
        <v>45</v>
      </c>
      <c r="C15" s="84">
        <v>159.69999999999999</v>
      </c>
      <c r="D15" s="84">
        <v>7.5</v>
      </c>
    </row>
    <row r="16" spans="1:6" ht="19.5" thickBot="1" x14ac:dyDescent="0.35">
      <c r="A16" s="60" t="s">
        <v>93</v>
      </c>
      <c r="B16" s="84">
        <v>61.8</v>
      </c>
      <c r="C16" s="84">
        <v>124</v>
      </c>
      <c r="D16" s="84">
        <v>7.6</v>
      </c>
    </row>
    <row r="17" spans="1:4" ht="19.5" thickBot="1" x14ac:dyDescent="0.35">
      <c r="A17" s="60" t="s">
        <v>94</v>
      </c>
      <c r="B17" s="84">
        <v>74</v>
      </c>
      <c r="C17" s="84">
        <v>119.4</v>
      </c>
      <c r="D17" s="84">
        <v>8.5</v>
      </c>
    </row>
    <row r="20" spans="1:4" ht="18.75" x14ac:dyDescent="0.3">
      <c r="A20" s="83" t="s">
        <v>95</v>
      </c>
    </row>
  </sheetData>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Instructions</vt:lpstr>
      <vt:lpstr>1. Saisie des données </vt:lpstr>
      <vt:lpstr>2. Cockpit I</vt:lpstr>
      <vt:lpstr>3. Cockpit II</vt:lpstr>
      <vt:lpstr>4. Comparaison Suisse</vt:lpstr>
      <vt:lpstr>5. Accidents professionnels</vt:lpstr>
      <vt:lpstr>6. Accidents non professionnels</vt:lpstr>
      <vt:lpstr>7. Maladies</vt:lpstr>
      <vt:lpstr>8. Données par branche </vt:lpstr>
    </vt:vector>
  </TitlesOfParts>
  <Company>SUVA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Saisie et évaluation des absences</dc:title>
  <dc:subject>Saisie et évaluation des absences</dc:subject>
  <dc:creator>Suva</dc:creator>
  <cp:keywords>Absences, AP, ANP, maladies</cp:keywords>
  <cp:lastModifiedBy>Stefano D'Aquino</cp:lastModifiedBy>
  <cp:lastPrinted>2015-07-01T14:17:46Z</cp:lastPrinted>
  <dcterms:created xsi:type="dcterms:W3CDTF">2015-06-11T09:35:06Z</dcterms:created>
  <dcterms:modified xsi:type="dcterms:W3CDTF">2021-03-25T07:14:23Z</dcterms:modified>
  <cp:category>Gestion des absences</cp:category>
</cp:coreProperties>
</file>