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5.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P:\Ablagen\PBG\03-Suva-Projekte\2021\Excel_Kennzahlen_2021\"/>
    </mc:Choice>
  </mc:AlternateContent>
  <xr:revisionPtr revIDLastSave="0" documentId="13_ncr:1_{0D0542B6-6095-48E4-A80A-B031120EE695}" xr6:coauthVersionLast="45" xr6:coauthVersionMax="45" xr10:uidLastSave="{00000000-0000-0000-0000-000000000000}"/>
  <bookViews>
    <workbookView xWindow="-110" yWindow="-110" windowWidth="19420" windowHeight="10420" tabRatio="817" xr2:uid="{00000000-000D-0000-FFFF-FFFF00000000}"/>
  </bookViews>
  <sheets>
    <sheet name="Anleitung" sheetId="23" r:id="rId1"/>
    <sheet name="1. Datenerfassung " sheetId="4" r:id="rId2"/>
    <sheet name="2. Cockpit I" sheetId="1" r:id="rId3"/>
    <sheet name="3. Cockpit II" sheetId="6" r:id="rId4"/>
    <sheet name="4. Vergleich Schweiz" sheetId="21" r:id="rId5"/>
    <sheet name="5. Berufsunfall" sheetId="7" r:id="rId6"/>
    <sheet name="6. Nichtberufsunfall" sheetId="8" r:id="rId7"/>
    <sheet name="7. Krankheit" sheetId="9" r:id="rId8"/>
    <sheet name="8. Branchendaten " sheetId="22"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6" i="21" l="1"/>
  <c r="E6" i="21"/>
  <c r="C6" i="21"/>
  <c r="X9" i="4" l="1"/>
  <c r="X10" i="4"/>
  <c r="X11" i="4"/>
  <c r="X12" i="4"/>
  <c r="X13" i="4"/>
  <c r="X14" i="4"/>
  <c r="X15" i="4"/>
  <c r="X16" i="4"/>
  <c r="X17" i="4"/>
  <c r="X18" i="4"/>
  <c r="X19" i="4"/>
  <c r="X20" i="4"/>
  <c r="X21" i="4"/>
  <c r="X22" i="4"/>
  <c r="X23" i="4"/>
  <c r="X24" i="4"/>
  <c r="J11" i="4"/>
  <c r="F10" i="4"/>
  <c r="B9" i="4"/>
  <c r="F8" i="4"/>
  <c r="F9" i="4"/>
  <c r="F11" i="4"/>
  <c r="F12" i="4"/>
  <c r="B8" i="4"/>
  <c r="B10" i="4"/>
  <c r="B11" i="4"/>
  <c r="B12" i="4"/>
  <c r="B13" i="4"/>
  <c r="J8" i="4"/>
  <c r="J9" i="4"/>
  <c r="J10" i="4"/>
  <c r="T9" i="4"/>
  <c r="T10" i="4"/>
  <c r="T11" i="4"/>
  <c r="T12" i="4"/>
  <c r="T13" i="4"/>
  <c r="T8" i="4"/>
  <c r="P9" i="4"/>
  <c r="P10" i="4"/>
  <c r="P11" i="4"/>
  <c r="P12" i="4"/>
  <c r="P8" i="4"/>
  <c r="A5" i="8" l="1"/>
  <c r="J24" i="4" l="1"/>
  <c r="J23" i="4"/>
  <c r="J22" i="4"/>
  <c r="J21" i="4"/>
  <c r="J20" i="4"/>
  <c r="J19" i="4"/>
  <c r="J18" i="4"/>
  <c r="J17" i="4"/>
  <c r="J16" i="4"/>
  <c r="J15" i="4"/>
  <c r="J14" i="4"/>
  <c r="J13" i="4"/>
  <c r="J12" i="4"/>
  <c r="Z25" i="4" l="1"/>
  <c r="B12" i="9" s="1"/>
  <c r="V25" i="4"/>
  <c r="R25" i="4"/>
  <c r="L25" i="4"/>
  <c r="B7" i="9" s="1"/>
  <c r="H25" i="4"/>
  <c r="D25" i="4"/>
  <c r="X8" i="4"/>
  <c r="T24" i="4"/>
  <c r="T23" i="4"/>
  <c r="T22" i="4"/>
  <c r="T21" i="4"/>
  <c r="T20" i="4"/>
  <c r="T19" i="4"/>
  <c r="T18" i="4"/>
  <c r="T17" i="4"/>
  <c r="T16" i="4"/>
  <c r="T15" i="4"/>
  <c r="T14" i="4"/>
  <c r="P24" i="4"/>
  <c r="P23" i="4"/>
  <c r="AB23" i="4" s="1"/>
  <c r="P22" i="4"/>
  <c r="P21" i="4"/>
  <c r="P20" i="4"/>
  <c r="P19" i="4"/>
  <c r="AB19" i="4" s="1"/>
  <c r="P18" i="4"/>
  <c r="P17" i="4"/>
  <c r="P16" i="4"/>
  <c r="P15" i="4"/>
  <c r="AB15" i="4" s="1"/>
  <c r="P14" i="4"/>
  <c r="P13" i="4"/>
  <c r="AB13" i="4" s="1"/>
  <c r="AB12" i="4"/>
  <c r="AB11" i="4"/>
  <c r="F24" i="4"/>
  <c r="F23" i="4"/>
  <c r="F22" i="4"/>
  <c r="F21" i="4"/>
  <c r="F20" i="4"/>
  <c r="F19" i="4"/>
  <c r="F18" i="4"/>
  <c r="F17" i="4"/>
  <c r="F16" i="4"/>
  <c r="F15" i="4"/>
  <c r="F14" i="4"/>
  <c r="F13" i="4"/>
  <c r="N13" i="4" s="1"/>
  <c r="N11" i="4"/>
  <c r="B24" i="4"/>
  <c r="B23" i="4"/>
  <c r="N23" i="4" s="1"/>
  <c r="B22" i="4"/>
  <c r="N22" i="4" s="1"/>
  <c r="B21" i="4"/>
  <c r="B20" i="4"/>
  <c r="B19" i="4"/>
  <c r="N19" i="4" s="1"/>
  <c r="B18" i="4"/>
  <c r="N18" i="4" s="1"/>
  <c r="B17" i="4"/>
  <c r="B16" i="4"/>
  <c r="B15" i="4"/>
  <c r="N15" i="4" s="1"/>
  <c r="B14" i="4"/>
  <c r="N14" i="4" s="1"/>
  <c r="N12" i="4"/>
  <c r="AB14" i="4" l="1"/>
  <c r="AB18" i="4"/>
  <c r="AB22" i="4"/>
  <c r="AB20" i="4"/>
  <c r="AB24" i="4"/>
  <c r="N16" i="4"/>
  <c r="N20" i="4"/>
  <c r="N24" i="4"/>
  <c r="AB17" i="4"/>
  <c r="AB21" i="4"/>
  <c r="AB16" i="4"/>
  <c r="N17" i="4"/>
  <c r="N21" i="4"/>
  <c r="B13" i="7"/>
  <c r="B11" i="6"/>
  <c r="D11" i="6"/>
  <c r="C11" i="6"/>
  <c r="B12" i="8"/>
  <c r="D7" i="6"/>
  <c r="C7" i="6"/>
  <c r="B7" i="8"/>
  <c r="B7" i="6"/>
  <c r="B8" i="7"/>
  <c r="E11" i="6" l="1"/>
  <c r="E7" i="6"/>
  <c r="A6" i="7"/>
  <c r="AA25" i="4" l="1"/>
  <c r="B13" i="9" s="1"/>
  <c r="Y25" i="4"/>
  <c r="W25" i="4"/>
  <c r="U25" i="4"/>
  <c r="S25" i="4"/>
  <c r="Q25" i="4"/>
  <c r="M25" i="4"/>
  <c r="B8" i="9" s="1"/>
  <c r="K25" i="4"/>
  <c r="B6" i="9" s="1"/>
  <c r="I25" i="4"/>
  <c r="G25" i="4"/>
  <c r="E25" i="4"/>
  <c r="C25" i="4"/>
  <c r="B11" i="9" l="1"/>
  <c r="X25" i="4"/>
  <c r="D10" i="6"/>
  <c r="B6" i="6"/>
  <c r="D12" i="6"/>
  <c r="B10" i="6"/>
  <c r="B12" i="7"/>
  <c r="C12" i="6"/>
  <c r="B13" i="8"/>
  <c r="B11" i="8"/>
  <c r="C10" i="6"/>
  <c r="B12" i="6"/>
  <c r="B14" i="7"/>
  <c r="D8" i="6"/>
  <c r="D6" i="6"/>
  <c r="C8" i="6"/>
  <c r="C6" i="6"/>
  <c r="B8" i="6"/>
  <c r="B6" i="8"/>
  <c r="B7" i="7"/>
  <c r="B9" i="7"/>
  <c r="B8" i="8"/>
  <c r="AB10" i="4"/>
  <c r="T25" i="4"/>
  <c r="AB8" i="4"/>
  <c r="AB9" i="4"/>
  <c r="P25" i="4"/>
  <c r="J25" i="4"/>
  <c r="N9" i="4"/>
  <c r="N10" i="4"/>
  <c r="F25" i="4"/>
  <c r="N8" i="4"/>
  <c r="B25" i="4"/>
  <c r="B10" i="9" l="1"/>
  <c r="B15" i="9"/>
  <c r="B14" i="9"/>
  <c r="B15" i="8"/>
  <c r="B14" i="8"/>
  <c r="B16" i="7"/>
  <c r="B15" i="7"/>
  <c r="B5" i="9"/>
  <c r="B9" i="9"/>
  <c r="D6" i="21"/>
  <c r="B9" i="8"/>
  <c r="B6" i="21"/>
  <c r="B10" i="7"/>
  <c r="E10" i="6"/>
  <c r="D6" i="1"/>
  <c r="C6" i="1"/>
  <c r="B6" i="1"/>
  <c r="D5" i="1"/>
  <c r="C5" i="1"/>
  <c r="D7" i="21"/>
  <c r="B5" i="1"/>
  <c r="B7" i="21"/>
  <c r="E6" i="6"/>
  <c r="E12" i="6"/>
  <c r="E8" i="6"/>
  <c r="D9" i="6"/>
  <c r="C9" i="6"/>
  <c r="B9" i="6"/>
  <c r="D5" i="6"/>
  <c r="C5" i="6"/>
  <c r="B5" i="6"/>
  <c r="B6" i="7"/>
  <c r="B5" i="8"/>
  <c r="B10" i="8"/>
  <c r="B11" i="7"/>
  <c r="N25" i="4"/>
  <c r="AB25" i="4"/>
  <c r="E5" i="1" l="1"/>
  <c r="E6" i="1"/>
  <c r="F6" i="21" s="1"/>
  <c r="E9" i="6"/>
  <c r="E5" i="6"/>
</calcChain>
</file>

<file path=xl/sharedStrings.xml><?xml version="1.0" encoding="utf-8"?>
<sst xmlns="http://schemas.openxmlformats.org/spreadsheetml/2006/main" count="162" uniqueCount="95">
  <si>
    <t>Berufsunfall</t>
  </si>
  <si>
    <t xml:space="preserve">Nichtberufsunfall </t>
  </si>
  <si>
    <t xml:space="preserve">Krankheit </t>
  </si>
  <si>
    <t xml:space="preserve">Total </t>
  </si>
  <si>
    <t xml:space="preserve">Name, Vorname </t>
  </si>
  <si>
    <t xml:space="preserve">Total Fälle </t>
  </si>
  <si>
    <t xml:space="preserve">Total Ausfalltage </t>
  </si>
  <si>
    <t>BU</t>
  </si>
  <si>
    <t>NBU</t>
  </si>
  <si>
    <t>K</t>
  </si>
  <si>
    <t xml:space="preserve">Sollarbeitstage: </t>
  </si>
  <si>
    <t xml:space="preserve">NBU </t>
  </si>
  <si>
    <t xml:space="preserve">BU </t>
  </si>
  <si>
    <t xml:space="preserve">K </t>
  </si>
  <si>
    <t>Anzahl der Absenzen nach Ereignissen BU, NBU, K</t>
  </si>
  <si>
    <t xml:space="preserve">Dauer der Ausfälle nach Ereignissen in Tagen </t>
  </si>
  <si>
    <t>Datenerfassung</t>
  </si>
  <si>
    <t>Fragen und Bemerkungen bitte an: absenzenmanagement@suva.ch</t>
  </si>
  <si>
    <t xml:space="preserve">Muster, Peter </t>
  </si>
  <si>
    <t>Muster Anna</t>
  </si>
  <si>
    <t>Total Anzahl Fälle</t>
  </si>
  <si>
    <t>Total Ausfalltage</t>
  </si>
  <si>
    <t xml:space="preserve">  </t>
  </si>
  <si>
    <t>Anzahl Ausfälle 4-10 Tage</t>
  </si>
  <si>
    <t xml:space="preserve">Anzahl Ausfälle 1-3 Tage </t>
  </si>
  <si>
    <t>Ausfalltage kurz (1-3 Tage)</t>
  </si>
  <si>
    <t>Ausfalltage lang (11-30 Tage)</t>
  </si>
  <si>
    <t>Ausfalltage mittel (4-10 Tage)</t>
  </si>
  <si>
    <t>Fallrisiko (Umrechung auf 1000 Vollbeschäftigte)</t>
  </si>
  <si>
    <t>Gesamttotal</t>
  </si>
  <si>
    <t>Muster Sepp</t>
  </si>
  <si>
    <t>Muster Hildi</t>
  </si>
  <si>
    <t>Anzahl Ausfälle 11-30 Tage</t>
  </si>
  <si>
    <t>Anzahl Fälle</t>
  </si>
  <si>
    <t>Ausfalltage</t>
  </si>
  <si>
    <t>BU - mein Unternehmen pro 1000 Vollbeschäftigte</t>
  </si>
  <si>
    <t>NBU- mein Unternehmen pro 1000 Vollbeschäftigte</t>
  </si>
  <si>
    <t>Baugewerbe / Bau</t>
  </si>
  <si>
    <t xml:space="preserve">Finanz- und Versicherungsdienstleistungen </t>
  </si>
  <si>
    <t xml:space="preserve">Freiberufliche, wissenschaftliche und technische Dienstleistungen </t>
  </si>
  <si>
    <t>Gastgewerbe / Beherbung und Gastronomie</t>
  </si>
  <si>
    <t>Gesundheits- und Sozialwesen</t>
  </si>
  <si>
    <t>Handel, Instandhaltung und Reparaturen von Fahrzeugen</t>
  </si>
  <si>
    <t>Immobilien, sonstige wirtschaftliche Dienstleistungen</t>
  </si>
  <si>
    <t xml:space="preserve">Information und Kommunikation </t>
  </si>
  <si>
    <t xml:space="preserve">Kunst, Unterhalt., private Haushalte, sonstige Dienstleistungen  </t>
  </si>
  <si>
    <t>Land- und Forstwirtschaft</t>
  </si>
  <si>
    <t>Öffentliche Verwaltung, Verteidigung, Sozialversicherung</t>
  </si>
  <si>
    <t>Verarbeitendes Gewerbe/Energieversorgung</t>
  </si>
  <si>
    <t xml:space="preserve">Verkehr und Lagerei </t>
  </si>
  <si>
    <t xml:space="preserve">Ausfalltage pro Vollbeschäftigten </t>
  </si>
  <si>
    <r>
      <t>Branche</t>
    </r>
    <r>
      <rPr>
        <b/>
        <vertAlign val="superscript"/>
        <sz val="14"/>
        <color theme="1"/>
        <rFont val="Calibri"/>
        <family val="2"/>
        <scheme val="minor"/>
      </rPr>
      <t xml:space="preserve"> </t>
    </r>
  </si>
  <si>
    <t>BU-Risiko  pro 
1 000 VB</t>
  </si>
  <si>
    <t>NBU-Risiko pro 
1 000 VB</t>
  </si>
  <si>
    <t>BU- Durchschnitt* Schweiz pro 1000 Vollbeschäftigte</t>
  </si>
  <si>
    <t>NBU - Durchschnitt* Schweiz pro 1000 Vollbeschäftigte</t>
  </si>
  <si>
    <t xml:space="preserve">Ausfalltage pro VB  </t>
  </si>
  <si>
    <t xml:space="preserve">Ausfalltage  pro VB CH* </t>
  </si>
  <si>
    <t>1. Datenerfassung</t>
  </si>
  <si>
    <t xml:space="preserve">In der gelben Tabelle tragen Sie die Anzahl der Absenzen (BU, NBU, K)  des jeweiligen Mitarbeitenden ein. </t>
  </si>
  <si>
    <t>2. Cockpit I</t>
  </si>
  <si>
    <t>3. Cockpit II</t>
  </si>
  <si>
    <t xml:space="preserve">Auswertungen - Übersichten  </t>
  </si>
  <si>
    <t xml:space="preserve">Absenzenmanagement und Prävention  </t>
  </si>
  <si>
    <t xml:space="preserve">Tabelle und Grafik geben die Summen der in der Datenerfassung eingetragenen Absenzen nach Anzahl und Dauer wieder. </t>
  </si>
  <si>
    <t xml:space="preserve">Tabelle und Grafiken geben die Summen der jeweiligen Absenzen mit Einbezug der definierten Kategorien (kurz, mittel, lang) wieder.  </t>
  </si>
  <si>
    <t>4. Vergleich Schweiz</t>
  </si>
  <si>
    <t xml:space="preserve">In der Tabelle und den Grafiken werden die aufgerechneten Werte Ihrer Unternehmung dem Schweizer Druchschnitt* gegenübergestellt.  </t>
  </si>
  <si>
    <t xml:space="preserve">5. Berufsunfall </t>
  </si>
  <si>
    <t xml:space="preserve">6. Nichtberufsunfall  </t>
  </si>
  <si>
    <t xml:space="preserve">7. Krankheit   </t>
  </si>
  <si>
    <t xml:space="preserve">Tabelle und Grafik stellen die Absenzendaten Krankheit Ihrer Unternehmung dar.   </t>
  </si>
  <si>
    <t xml:space="preserve">Tabelle und Grafik stellen die Absenzendaten Nichtberufsunfall Ihrer Unternehmung dar.   </t>
  </si>
  <si>
    <t xml:space="preserve">Tabelle und Grafik stellen die Absenzendaten Berufsunfall Ihrer Unternehmung dar.   </t>
  </si>
  <si>
    <t>Anzahl Ausfälle 1-3 Tage</t>
  </si>
  <si>
    <t>Fallrisiko (Umrechnung auf 1000 Vollbeschäftigte)</t>
  </si>
  <si>
    <t>Absenzrisiko in Arbeitstagen pro VB</t>
  </si>
  <si>
    <t>Absenzrate in Prozent der Sollarbeitstage</t>
  </si>
  <si>
    <t xml:space="preserve">Vollbeschäftige </t>
  </si>
  <si>
    <t xml:space="preserve">In der grünen Tabelle tragen Sie die Dauer der Ausfälle (BU, NBU, K) des jeweiligen Mitarbeitenden entsprechend seinem Pensum ein. </t>
  </si>
  <si>
    <t xml:space="preserve">Weitere Angaben: Passen Sie die Personaleinheiten und die Soll-Arbeitstage Ihren Gegebenheiten an.   </t>
  </si>
  <si>
    <t xml:space="preserve"> 1-3 Tage</t>
  </si>
  <si>
    <t xml:space="preserve"> 4-10 Tage</t>
  </si>
  <si>
    <t xml:space="preserve"> 11-30 Tage</t>
  </si>
  <si>
    <t>1-3 
Tage</t>
  </si>
  <si>
    <t xml:space="preserve">Die Absenzen müssen Sie nur im Tabellenblatt «1. Datenerfassung» eingeben. 
In den Tabellenblättern «2. Cockpit - 7. Krankheit» werden anschliessend Ihre eingetragenen Absenzen in Tabellen- und Grafikform dargestellt. </t>
  </si>
  <si>
    <t xml:space="preserve">Hinweise und Empfehlungen für die Optimierung Ihres Absenzenmanagements finden Sie unter: www.suva.ch/absenzenmanagement und
pfannenfertige Präventionsmodule unter: www.suva.ch/praeventionsmodule. </t>
  </si>
  <si>
    <t>Diese Excel-Vorlage hilft Ihnen, mit der Eingabe weniger Daten, rasch einen Überblick über den «Gesundheitszustand»  Ihrer Unternehmung zu erhalten.</t>
  </si>
  <si>
    <t xml:space="preserve">In den Tabellenblättern «2. Cockpit - 7. Krankheit» werden Ihre eingetragenen Absenzen in Tabellen- und Grafikform dargestellt. 
2. Cockpit I:  BU, NBU und K nach Anzahl und Dauer. 
3. Cockpit II: BU, NBU und K nach Anzahl und Dauer mit Unterteilung nach Kategorien.
4. Vergleich Schweiz:  Unfallrisiken BU, NBU und  Ausfalltage im Vergleich mit dem schweizerischen Durchschnitt. 
5. Berufsunfall:  Absenzen Berufsunfall. 
6. Nichtberufsunfall: Absenzen Nichtberufsunfall. 
7. Krankheit: Absenzen Krankheit. 
8. Übersicht der Berufsunfallrisiken, Nichtberufsunfallrisiken und Ausfalltagen nach Branchen / Wirtschaftszweigen
Wenn Sie alle Einträge gemäss Vorlage in der Datenerfassung vornehmen, erhalten Sie dank zahlreichen Auswertungen wertvolle Grundlagen für Ihre Präventionsarbeit.  
</t>
  </si>
  <si>
    <t xml:space="preserve">Hinweise zur Erfassung und Auswertung der Absenzen (Unfall BU und NBU, Krankheit) </t>
  </si>
  <si>
    <r>
      <t xml:space="preserve">Klicken Sie auf die Lasche «1. Datenerfassung», um die Anzahl und Dauer der entsprechenden Absenzen einzutragen.
Absenzen: Berufsunfall (BU) - Nichtberufsunfall (NBU) - Krankheit (K).
Die Vollbeschäftigten (Summe aller Arbeitspensen /100) und die Sollarbeitstage (226) können entsprechend den Gegebenheiten Ihrer Unternehmung angepasst werden. Die bereits erfassten Namen und Daten dienen als Beispiel und können überschrieben oder gelöscht werden. 
</t>
    </r>
    <r>
      <rPr>
        <b/>
        <sz val="12"/>
        <color theme="1"/>
        <rFont val="Calibri"/>
        <family val="2"/>
      </rPr>
      <t>Anzahl der Absenzen BU, NBU, K:</t>
    </r>
    <r>
      <rPr>
        <sz val="12"/>
        <color rgb="FFFF0000"/>
        <rFont val="Calibri"/>
        <family val="2"/>
      </rPr>
      <t xml:space="preserve"> </t>
    </r>
    <r>
      <rPr>
        <sz val="12"/>
        <color theme="1"/>
        <rFont val="Calibri"/>
        <family val="2"/>
      </rPr>
      <t xml:space="preserve"> 
In der gelben Tabelle tragen Sie die Anzahl der Unfälle und Krankheiten des jeweiligen Mitarbeitenden ein; kommt eine neue Absenz (BU, NBU, K) hinzu, wird  diese aufaddiert. Die Absenzen können zusätzlich nach der Dauer der Absenz erfasst werden. Sie können die definierten Kategorien nach Ihren Bedürfnissen anpassen. 
</t>
    </r>
    <r>
      <rPr>
        <b/>
        <sz val="12"/>
        <color theme="1"/>
        <rFont val="Calibri"/>
        <family val="2"/>
      </rPr>
      <t xml:space="preserve">Dauer der Absenzen BU, NBU, K: 
</t>
    </r>
    <r>
      <rPr>
        <sz val="12"/>
        <color theme="1"/>
        <rFont val="Calibri"/>
        <family val="2"/>
      </rPr>
      <t xml:space="preserve">In der grünen Tabelle erfassen Sie die Dauer der Absenzen in Anzahl Tagen der Unfälle und Krankheiten des jeweiligen Mitarbeitenden entsprechend seinem Pensum; bei einer 10-tägigen Abwesenheit eines Mitarbeitenden mit einem  50 %-Pensum, tragen Sie 5 Tage ein. Die Wochenende werden nicht eingerechnet; kommt eine neue Absenz hinzu, werden die zusätzlichen Ausfalltage aufaddiert. 
</t>
    </r>
  </si>
  <si>
    <t>Durchschnitt Schweiz 2019</t>
  </si>
  <si>
    <t xml:space="preserve">Berufsunfallrisiko (BU), Nichtberufsunfallrisiko (NBU) und Ausfalltage nach Wirtschaftszweigen / Branchen  </t>
  </si>
  <si>
    <t>Werte aktualisiert am 26. Februar 2021</t>
  </si>
  <si>
    <t xml:space="preserve">* Vergleiche mit den Werten der eigenen Branche sind aussagekräftiger als mit dem Schweizer Durchschnitt. 
Tragen Sie die Werte Ihrer Branche - siehe Tabellenblatt 8 - in die entsprechenden Felder in der obenstehenden Tabelle ein.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</si>
</sst>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0.0"/>
    <numFmt numFmtId="165" formatCode="_ * #,##0.0_ ;_ * \-#,##0.0_ ;_ * &quot;-&quot;??_ ;_ @_ "/>
  </numFmts>
  <fonts count="20" x14ac:knownFonts="1">
    <font>
      <sz val="11"/>
      <color theme="1"/>
      <name val="Calibri"/>
      <family val="2"/>
      <scheme val="minor"/>
    </font>
    <font>
      <b/>
      <sz val="11"/>
      <color theme="1"/>
      <name val="Calibri"/>
      <family val="2"/>
      <scheme val="minor"/>
    </font>
    <font>
      <sz val="16"/>
      <color theme="1"/>
      <name val="Calibri"/>
      <family val="2"/>
      <scheme val="minor"/>
    </font>
    <font>
      <sz val="12"/>
      <color theme="1"/>
      <name val="Calibri"/>
      <family val="2"/>
    </font>
    <font>
      <b/>
      <sz val="14"/>
      <name val="Calibri"/>
      <family val="2"/>
    </font>
    <font>
      <b/>
      <sz val="12"/>
      <color theme="1"/>
      <name val="Calibri"/>
      <family val="2"/>
    </font>
    <font>
      <b/>
      <sz val="14"/>
      <color theme="1"/>
      <name val="Calibri"/>
      <family val="2"/>
      <scheme val="minor"/>
    </font>
    <font>
      <b/>
      <sz val="14"/>
      <color theme="1"/>
      <name val="Calibri"/>
      <family val="2"/>
    </font>
    <font>
      <sz val="12"/>
      <color rgb="FFFF0000"/>
      <name val="Calibri"/>
      <family val="2"/>
    </font>
    <font>
      <b/>
      <sz val="11"/>
      <name val="Calibri"/>
      <family val="2"/>
      <scheme val="minor"/>
    </font>
    <font>
      <sz val="20"/>
      <color theme="1"/>
      <name val="Calibri"/>
      <family val="2"/>
      <scheme val="minor"/>
    </font>
    <font>
      <b/>
      <sz val="20"/>
      <color theme="1"/>
      <name val="Calibri"/>
      <family val="2"/>
      <scheme val="minor"/>
    </font>
    <font>
      <sz val="11"/>
      <color rgb="FFFF0000"/>
      <name val="Calibri"/>
      <family val="2"/>
      <scheme val="minor"/>
    </font>
    <font>
      <sz val="14"/>
      <color theme="1"/>
      <name val="Calibri"/>
      <family val="2"/>
      <scheme val="minor"/>
    </font>
    <font>
      <b/>
      <sz val="14"/>
      <color rgb="FFFF0000"/>
      <name val="Calibri"/>
      <family val="2"/>
      <scheme val="minor"/>
    </font>
    <font>
      <sz val="12"/>
      <color theme="1"/>
      <name val="Calibri"/>
      <family val="2"/>
      <scheme val="minor"/>
    </font>
    <font>
      <b/>
      <vertAlign val="superscript"/>
      <sz val="14"/>
      <color theme="1"/>
      <name val="Calibri"/>
      <family val="2"/>
      <scheme val="minor"/>
    </font>
    <font>
      <sz val="11"/>
      <color theme="1"/>
      <name val="Calibri"/>
      <family val="2"/>
      <scheme val="minor"/>
    </font>
    <font>
      <sz val="11"/>
      <color rgb="FF3F3F76"/>
      <name val="Calibri"/>
      <family val="2"/>
      <scheme val="minor"/>
    </font>
    <font>
      <sz val="14"/>
      <name val="Calibri"/>
      <family val="2"/>
      <scheme val="minor"/>
    </font>
  </fonts>
  <fills count="16">
    <fill>
      <patternFill patternType="none"/>
    </fill>
    <fill>
      <patternFill patternType="gray125"/>
    </fill>
    <fill>
      <patternFill patternType="solid">
        <fgColor theme="5" tint="0.39997558519241921"/>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2"/>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CC99"/>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medium">
        <color rgb="FF808080"/>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s>
  <cellStyleXfs count="3">
    <xf numFmtId="0" fontId="0" fillId="0" borderId="0"/>
    <xf numFmtId="43" fontId="17" fillId="0" borderId="0" applyFont="0" applyFill="0" applyBorder="0" applyAlignment="0" applyProtection="0"/>
    <xf numFmtId="0" fontId="18" fillId="15" borderId="7" applyNumberFormat="0" applyAlignment="0" applyProtection="0"/>
  </cellStyleXfs>
  <cellXfs count="87">
    <xf numFmtId="0" fontId="0" fillId="0" borderId="0" xfId="0"/>
    <xf numFmtId="0" fontId="0" fillId="2" borderId="1" xfId="0" applyFill="1" applyBorder="1"/>
    <xf numFmtId="0" fontId="0" fillId="3" borderId="0" xfId="0" applyFill="1"/>
    <xf numFmtId="0" fontId="0" fillId="4" borderId="1" xfId="0" applyFill="1" applyBorder="1"/>
    <xf numFmtId="0" fontId="0" fillId="5" borderId="0" xfId="0" applyFill="1" applyBorder="1"/>
    <xf numFmtId="0" fontId="0" fillId="4" borderId="2" xfId="0" applyFill="1" applyBorder="1"/>
    <xf numFmtId="0" fontId="0" fillId="0" borderId="0" xfId="0" applyAlignment="1">
      <alignment wrapText="1"/>
    </xf>
    <xf numFmtId="0" fontId="2" fillId="0" borderId="0" xfId="0" applyFont="1"/>
    <xf numFmtId="0" fontId="0" fillId="0" borderId="0" xfId="0" applyAlignment="1">
      <alignment horizontal="left" vertical="top" wrapText="1"/>
    </xf>
    <xf numFmtId="0" fontId="3" fillId="6" borderId="0" xfId="0" applyFont="1" applyFill="1" applyAlignment="1">
      <alignment horizontal="left" vertical="top" wrapText="1"/>
    </xf>
    <xf numFmtId="0" fontId="4" fillId="7" borderId="0" xfId="0" applyFont="1" applyFill="1" applyAlignment="1">
      <alignment horizontal="left" vertical="top" wrapText="1"/>
    </xf>
    <xf numFmtId="0" fontId="5" fillId="7" borderId="0" xfId="0" applyFont="1" applyFill="1" applyAlignment="1">
      <alignment horizontal="left" vertical="top" wrapText="1"/>
    </xf>
    <xf numFmtId="0" fontId="3" fillId="7" borderId="0" xfId="0" applyFont="1" applyFill="1" applyAlignment="1">
      <alignment horizontal="left" vertical="top" wrapText="1"/>
    </xf>
    <xf numFmtId="0" fontId="0" fillId="8" borderId="1" xfId="0" applyFill="1" applyBorder="1"/>
    <xf numFmtId="0" fontId="6" fillId="0" borderId="0" xfId="0" applyFont="1"/>
    <xf numFmtId="0" fontId="7" fillId="7" borderId="0" xfId="0" applyFont="1" applyFill="1" applyAlignment="1">
      <alignment horizontal="left" vertical="top" wrapText="1"/>
    </xf>
    <xf numFmtId="0" fontId="0" fillId="10" borderId="0" xfId="0" applyFill="1" applyBorder="1"/>
    <xf numFmtId="0" fontId="0" fillId="10" borderId="0" xfId="0" applyFill="1" applyBorder="1" applyAlignment="1">
      <alignment wrapText="1"/>
    </xf>
    <xf numFmtId="0" fontId="1" fillId="5" borderId="0" xfId="0" applyFont="1" applyFill="1" applyBorder="1"/>
    <xf numFmtId="0" fontId="1" fillId="9" borderId="0" xfId="0" applyFont="1" applyFill="1" applyBorder="1"/>
    <xf numFmtId="0" fontId="9" fillId="11" borderId="1" xfId="0" applyFont="1" applyFill="1" applyBorder="1"/>
    <xf numFmtId="0" fontId="9" fillId="11" borderId="1" xfId="0" applyFont="1" applyFill="1" applyBorder="1" applyAlignment="1">
      <alignment horizontal="center" wrapText="1"/>
    </xf>
    <xf numFmtId="0" fontId="9" fillId="11" borderId="1" xfId="0" applyFont="1" applyFill="1" applyBorder="1" applyAlignment="1">
      <alignment horizontal="center"/>
    </xf>
    <xf numFmtId="0" fontId="9" fillId="0" borderId="1" xfId="0" applyFont="1" applyFill="1" applyBorder="1"/>
    <xf numFmtId="0" fontId="9" fillId="0" borderId="1" xfId="0" applyFont="1" applyFill="1" applyBorder="1" applyAlignment="1">
      <alignment horizontal="center" wrapText="1"/>
    </xf>
    <xf numFmtId="0" fontId="9" fillId="0" borderId="1" xfId="0" applyFont="1" applyFill="1" applyBorder="1" applyAlignment="1">
      <alignment horizontal="center"/>
    </xf>
    <xf numFmtId="0" fontId="1" fillId="8" borderId="1" xfId="0" applyFont="1" applyFill="1" applyBorder="1"/>
    <xf numFmtId="0" fontId="0" fillId="0" borderId="0" xfId="0" applyFill="1" applyBorder="1"/>
    <xf numFmtId="0" fontId="10" fillId="5" borderId="1" xfId="0" applyFont="1" applyFill="1" applyBorder="1"/>
    <xf numFmtId="0" fontId="11" fillId="9" borderId="1" xfId="0" applyFont="1" applyFill="1" applyBorder="1" applyAlignment="1">
      <alignment horizontal="center"/>
    </xf>
    <xf numFmtId="0" fontId="10" fillId="11" borderId="1" xfId="0" applyFont="1" applyFill="1" applyBorder="1" applyAlignment="1">
      <alignment wrapText="1"/>
    </xf>
    <xf numFmtId="0" fontId="10" fillId="11" borderId="1" xfId="0" applyFont="1" applyFill="1" applyBorder="1" applyAlignment="1">
      <alignment horizontal="center" wrapText="1"/>
    </xf>
    <xf numFmtId="0" fontId="10" fillId="11" borderId="1" xfId="0" quotePrefix="1" applyFont="1" applyFill="1" applyBorder="1" applyAlignment="1">
      <alignment horizontal="center" wrapText="1"/>
    </xf>
    <xf numFmtId="0" fontId="10" fillId="12" borderId="1" xfId="0" applyFont="1" applyFill="1" applyBorder="1" applyAlignment="1">
      <alignment wrapText="1"/>
    </xf>
    <xf numFmtId="0" fontId="10" fillId="12" borderId="1" xfId="0" applyFont="1" applyFill="1" applyBorder="1" applyAlignment="1">
      <alignment horizontal="center" wrapText="1"/>
    </xf>
    <xf numFmtId="0" fontId="10" fillId="0" borderId="0" xfId="0" applyFont="1"/>
    <xf numFmtId="0" fontId="3" fillId="5" borderId="0" xfId="0" applyFont="1" applyFill="1" applyAlignment="1">
      <alignment horizontal="left" vertical="top" wrapText="1"/>
    </xf>
    <xf numFmtId="0" fontId="0" fillId="5" borderId="0" xfId="0" applyFill="1"/>
    <xf numFmtId="0" fontId="1" fillId="4" borderId="3" xfId="0" applyFont="1" applyFill="1" applyBorder="1" applyAlignment="1">
      <alignment wrapText="1"/>
    </xf>
    <xf numFmtId="0" fontId="9" fillId="8" borderId="1" xfId="0" applyFont="1" applyFill="1" applyBorder="1" applyAlignment="1">
      <alignment horizontal="center"/>
    </xf>
    <xf numFmtId="0" fontId="11" fillId="9" borderId="1" xfId="0" applyFont="1" applyFill="1" applyBorder="1" applyAlignment="1">
      <alignment horizontal="center" wrapText="1"/>
    </xf>
    <xf numFmtId="1" fontId="10" fillId="12" borderId="1" xfId="0" applyNumberFormat="1" applyFont="1" applyFill="1" applyBorder="1" applyAlignment="1">
      <alignment horizontal="center" wrapText="1"/>
    </xf>
    <xf numFmtId="0" fontId="9" fillId="0" borderId="2" xfId="0" applyFont="1" applyFill="1" applyBorder="1"/>
    <xf numFmtId="0" fontId="0" fillId="0" borderId="0" xfId="0" applyBorder="1"/>
    <xf numFmtId="0" fontId="10" fillId="10" borderId="1" xfId="0" applyFont="1" applyFill="1" applyBorder="1" applyAlignment="1">
      <alignment wrapText="1"/>
    </xf>
    <xf numFmtId="1" fontId="10" fillId="10" borderId="1" xfId="0" applyNumberFormat="1" applyFont="1" applyFill="1" applyBorder="1" applyAlignment="1">
      <alignment horizontal="center" wrapText="1"/>
    </xf>
    <xf numFmtId="0" fontId="10" fillId="10" borderId="1" xfId="0" applyFont="1" applyFill="1" applyBorder="1" applyAlignment="1">
      <alignment horizontal="center" wrapText="1"/>
    </xf>
    <xf numFmtId="2" fontId="10" fillId="10" borderId="1" xfId="0" applyNumberFormat="1" applyFont="1" applyFill="1" applyBorder="1" applyAlignment="1">
      <alignment horizontal="center" wrapText="1"/>
    </xf>
    <xf numFmtId="0" fontId="12" fillId="0" borderId="0" xfId="0" applyFont="1"/>
    <xf numFmtId="0" fontId="13" fillId="0" borderId="0" xfId="0" applyFont="1"/>
    <xf numFmtId="0" fontId="12" fillId="0" borderId="0" xfId="0" applyFont="1" applyAlignment="1">
      <alignment wrapText="1"/>
    </xf>
    <xf numFmtId="0" fontId="1" fillId="0" borderId="0" xfId="0" applyFont="1"/>
    <xf numFmtId="164" fontId="10" fillId="10" borderId="1" xfId="0" applyNumberFormat="1" applyFont="1" applyFill="1" applyBorder="1" applyAlignment="1">
      <alignment horizontal="center" wrapText="1"/>
    </xf>
    <xf numFmtId="0" fontId="10" fillId="9" borderId="1" xfId="0" applyFont="1" applyFill="1" applyBorder="1" applyAlignment="1">
      <alignment horizontal="center" wrapText="1"/>
    </xf>
    <xf numFmtId="0" fontId="15" fillId="0" borderId="0" xfId="0" applyFont="1"/>
    <xf numFmtId="0" fontId="6" fillId="4" borderId="1" xfId="0" applyFont="1" applyFill="1" applyBorder="1" applyAlignment="1"/>
    <xf numFmtId="0" fontId="6" fillId="4" borderId="1" xfId="0" applyFont="1" applyFill="1" applyBorder="1" applyAlignment="1">
      <alignment horizontal="center" wrapText="1"/>
    </xf>
    <xf numFmtId="0" fontId="14" fillId="10" borderId="4" xfId="0" applyFont="1" applyFill="1" applyBorder="1" applyAlignment="1"/>
    <xf numFmtId="164" fontId="14" fillId="11" borderId="5" xfId="0" applyNumberFormat="1" applyFont="1" applyFill="1" applyBorder="1" applyAlignment="1">
      <alignment horizontal="center" wrapText="1"/>
    </xf>
    <xf numFmtId="0" fontId="14" fillId="11" borderId="5" xfId="0" applyFont="1" applyFill="1" applyBorder="1" applyAlignment="1">
      <alignment horizontal="center" wrapText="1"/>
    </xf>
    <xf numFmtId="0" fontId="13" fillId="10" borderId="4" xfId="0" applyFont="1" applyFill="1" applyBorder="1" applyAlignment="1"/>
    <xf numFmtId="0" fontId="0" fillId="9" borderId="0" xfId="0" applyFill="1" applyBorder="1"/>
    <xf numFmtId="0" fontId="11" fillId="0" borderId="0" xfId="0" applyFont="1"/>
    <xf numFmtId="0" fontId="9" fillId="11" borderId="2" xfId="0" applyFont="1" applyFill="1" applyBorder="1" applyAlignment="1">
      <alignment horizontal="center"/>
    </xf>
    <xf numFmtId="0" fontId="0" fillId="8" borderId="1" xfId="0" applyFill="1" applyBorder="1" applyAlignment="1">
      <alignment horizontal="center" wrapText="1"/>
    </xf>
    <xf numFmtId="0" fontId="9" fillId="8" borderId="2" xfId="0" applyFont="1" applyFill="1" applyBorder="1" applyAlignment="1">
      <alignment horizontal="center"/>
    </xf>
    <xf numFmtId="0" fontId="0" fillId="5" borderId="1" xfId="0" applyFill="1" applyBorder="1"/>
    <xf numFmtId="0" fontId="0" fillId="5" borderId="1" xfId="0" applyFill="1" applyBorder="1" applyAlignment="1">
      <alignment horizontal="center"/>
    </xf>
    <xf numFmtId="0" fontId="0" fillId="5" borderId="2" xfId="0" applyFill="1" applyBorder="1" applyAlignment="1">
      <alignment horizontal="center"/>
    </xf>
    <xf numFmtId="0" fontId="9" fillId="11" borderId="3" xfId="0" applyFont="1" applyFill="1" applyBorder="1" applyAlignment="1">
      <alignment horizontal="center" wrapText="1"/>
    </xf>
    <xf numFmtId="0" fontId="1" fillId="8" borderId="6" xfId="0" applyFont="1" applyFill="1" applyBorder="1"/>
    <xf numFmtId="0" fontId="0" fillId="8" borderId="6" xfId="0" applyFill="1" applyBorder="1" applyAlignment="1">
      <alignment horizontal="center" wrapText="1"/>
    </xf>
    <xf numFmtId="0" fontId="0" fillId="5" borderId="1" xfId="0" applyFill="1" applyBorder="1" applyAlignment="1">
      <alignment wrapText="1"/>
    </xf>
    <xf numFmtId="0" fontId="13" fillId="5" borderId="0" xfId="0" applyFont="1" applyFill="1" applyBorder="1"/>
    <xf numFmtId="0" fontId="0" fillId="5" borderId="0" xfId="0" applyFont="1" applyFill="1" applyBorder="1"/>
    <xf numFmtId="0" fontId="13" fillId="0" borderId="0" xfId="0" applyFont="1" applyBorder="1"/>
    <xf numFmtId="0" fontId="0" fillId="0" borderId="0" xfId="0" applyFont="1" applyBorder="1"/>
    <xf numFmtId="0" fontId="9" fillId="5" borderId="1" xfId="0" applyFont="1" applyFill="1" applyBorder="1" applyAlignment="1">
      <alignment horizontal="center"/>
    </xf>
    <xf numFmtId="0" fontId="0" fillId="8" borderId="6" xfId="0" applyFill="1" applyBorder="1" applyAlignment="1">
      <alignment horizontal="center"/>
    </xf>
    <xf numFmtId="0" fontId="0" fillId="8" borderId="1" xfId="0" applyFill="1" applyBorder="1" applyAlignment="1">
      <alignment horizontal="center"/>
    </xf>
    <xf numFmtId="0" fontId="1" fillId="0" borderId="1" xfId="0" applyFont="1" applyFill="1" applyBorder="1" applyAlignment="1">
      <alignment horizontal="center"/>
    </xf>
    <xf numFmtId="0" fontId="6" fillId="13" borderId="0" xfId="0" applyFont="1" applyFill="1" applyAlignment="1">
      <alignment wrapText="1"/>
    </xf>
    <xf numFmtId="0" fontId="13" fillId="14" borderId="0" xfId="0" applyFont="1" applyFill="1" applyBorder="1" applyAlignment="1"/>
    <xf numFmtId="0" fontId="19" fillId="11" borderId="7" xfId="2" applyFont="1" applyFill="1" applyAlignment="1" applyProtection="1">
      <alignment horizontal="center"/>
      <protection locked="0"/>
    </xf>
    <xf numFmtId="165" fontId="10" fillId="10" borderId="1" xfId="1" applyNumberFormat="1" applyFont="1" applyFill="1" applyBorder="1" applyAlignment="1">
      <alignment horizontal="center" wrapText="1"/>
    </xf>
    <xf numFmtId="165" fontId="10" fillId="10" borderId="1" xfId="1" applyNumberFormat="1" applyFont="1" applyFill="1" applyBorder="1" applyAlignment="1">
      <alignment wrapText="1"/>
    </xf>
    <xf numFmtId="0" fontId="6" fillId="5" borderId="0" xfId="0" applyFont="1" applyFill="1"/>
  </cellXfs>
  <cellStyles count="3">
    <cellStyle name="Eingabe" xfId="2" builtinId="20"/>
    <cellStyle name="Komma" xfId="1" builtinId="3"/>
    <cellStyle name="Standard" xfId="0" builtinId="0"/>
  </cellStyles>
  <dxfs count="0"/>
  <tableStyles count="0" defaultTableStyle="TableStyleMedium2" defaultPivotStyle="PivotStyleLight16"/>
  <colors>
    <mruColors>
      <color rgb="FFFFFF00"/>
      <color rgb="FFCC3300"/>
      <color rgb="FFFF00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r>
              <a:rPr lang="de-CH" b="1"/>
              <a:t>Anzahl Fälle und Ausfalltage BU, NBU und Krankheit</a:t>
            </a:r>
          </a:p>
        </c:rich>
      </c:tx>
      <c:overlay val="0"/>
      <c:spPr>
        <a:noFill/>
        <a:ln>
          <a:noFill/>
        </a:ln>
        <a:effectLst/>
      </c:spPr>
      <c:txPr>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'2. Cockpit I'!$A$5</c:f>
              <c:strCache>
                <c:ptCount val="1"/>
                <c:pt idx="0">
                  <c:v>Anzahl Fälle</c:v>
                </c:pt>
              </c:strCache>
            </c:strRef>
          </c:tx>
          <c:spPr>
            <a:solidFill>
              <a:srgbClr val="FFFF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 Cockpit I'!$B$4:$E$4</c:f>
              <c:strCache>
                <c:ptCount val="4"/>
                <c:pt idx="0">
                  <c:v>Berufsunfall</c:v>
                </c:pt>
                <c:pt idx="1">
                  <c:v>Nichtberufsunfall </c:v>
                </c:pt>
                <c:pt idx="2">
                  <c:v>Krankheit </c:v>
                </c:pt>
                <c:pt idx="3">
                  <c:v>Gesamttotal</c:v>
                </c:pt>
              </c:strCache>
            </c:strRef>
          </c:cat>
          <c:val>
            <c:numRef>
              <c:f>'2. Cockpit I'!$B$5:$E$5</c:f>
              <c:numCache>
                <c:formatCode>General</c:formatCode>
                <c:ptCount val="4"/>
                <c:pt idx="0">
                  <c:v>2</c:v>
                </c:pt>
                <c:pt idx="1">
                  <c:v>2</c:v>
                </c:pt>
                <c:pt idx="2">
                  <c:v>3</c:v>
                </c:pt>
                <c:pt idx="3">
                  <c:v>7</c:v>
                </c:pt>
              </c:numCache>
            </c:numRef>
          </c:val>
          <c:extLst>
            <c:ext xmlns:c16="http://schemas.microsoft.com/office/drawing/2014/chart" uri="{C3380CC4-5D6E-409C-BE32-E72D297353CC}">
              <c16:uniqueId val="{00000000-77AE-4759-ADAD-7BCFF79519E6}"/>
            </c:ext>
          </c:extLst>
        </c:ser>
        <c:ser>
          <c:idx val="1"/>
          <c:order val="1"/>
          <c:tx>
            <c:strRef>
              <c:f>'2. Cockpit I'!$A$6</c:f>
              <c:strCache>
                <c:ptCount val="1"/>
                <c:pt idx="0">
                  <c:v>Ausfalltage</c:v>
                </c:pt>
              </c:strCache>
            </c:strRef>
          </c:tx>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 Cockpit I'!$B$4:$E$4</c:f>
              <c:strCache>
                <c:ptCount val="4"/>
                <c:pt idx="0">
                  <c:v>Berufsunfall</c:v>
                </c:pt>
                <c:pt idx="1">
                  <c:v>Nichtberufsunfall </c:v>
                </c:pt>
                <c:pt idx="2">
                  <c:v>Krankheit </c:v>
                </c:pt>
                <c:pt idx="3">
                  <c:v>Gesamttotal</c:v>
                </c:pt>
              </c:strCache>
            </c:strRef>
          </c:cat>
          <c:val>
            <c:numRef>
              <c:f>'2. Cockpit I'!$B$6:$E$6</c:f>
              <c:numCache>
                <c:formatCode>General</c:formatCode>
                <c:ptCount val="4"/>
                <c:pt idx="0">
                  <c:v>10</c:v>
                </c:pt>
                <c:pt idx="1">
                  <c:v>7</c:v>
                </c:pt>
                <c:pt idx="2">
                  <c:v>24</c:v>
                </c:pt>
                <c:pt idx="3">
                  <c:v>41</c:v>
                </c:pt>
              </c:numCache>
            </c:numRef>
          </c:val>
          <c:extLst>
            <c:ext xmlns:c16="http://schemas.microsoft.com/office/drawing/2014/chart" uri="{C3380CC4-5D6E-409C-BE32-E72D297353CC}">
              <c16:uniqueId val="{00000001-77AE-4759-ADAD-7BCFF79519E6}"/>
            </c:ext>
          </c:extLst>
        </c:ser>
        <c:dLbls>
          <c:showLegendKey val="0"/>
          <c:showVal val="0"/>
          <c:showCatName val="0"/>
          <c:showSerName val="0"/>
          <c:showPercent val="0"/>
          <c:showBubbleSize val="0"/>
        </c:dLbls>
        <c:gapWidth val="219"/>
        <c:overlap val="-27"/>
        <c:axId val="426230256"/>
        <c:axId val="426231432"/>
      </c:barChart>
      <c:catAx>
        <c:axId val="426230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de-DE"/>
          </a:p>
        </c:txPr>
        <c:crossAx val="426231432"/>
        <c:crosses val="autoZero"/>
        <c:auto val="1"/>
        <c:lblAlgn val="ctr"/>
        <c:lblOffset val="100"/>
        <c:noMultiLvlLbl val="0"/>
      </c:catAx>
      <c:valAx>
        <c:axId val="4262314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de-DE"/>
          </a:p>
        </c:txPr>
        <c:crossAx val="426230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2000"/>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1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de-CH"/>
              <a:t>Ausfälle und Ausfalltage nach Ereignissen BU, NBU und Krankheit</a:t>
            </a:r>
          </a:p>
        </c:rich>
      </c:tx>
      <c:overlay val="0"/>
      <c:spPr>
        <a:noFill/>
        <a:ln>
          <a:noFill/>
        </a:ln>
        <a:effectLst/>
      </c:spPr>
      <c:txPr>
        <a:bodyPr rot="0" spcFirstLastPara="1" vertOverflow="ellipsis" vert="horz" wrap="square" anchor="ctr" anchorCtr="1"/>
        <a:lstStyle/>
        <a:p>
          <a:pPr>
            <a:defRPr sz="21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title>
    <c:autoTitleDeleted val="0"/>
    <c:plotArea>
      <c:layout/>
      <c:barChart>
        <c:barDir val="col"/>
        <c:grouping val="clustered"/>
        <c:varyColors val="0"/>
        <c:ser>
          <c:idx val="0"/>
          <c:order val="0"/>
          <c:tx>
            <c:strRef>
              <c:f>'3. Cockpit II'!$B$4</c:f>
              <c:strCache>
                <c:ptCount val="1"/>
                <c:pt idx="0">
                  <c:v>Berufsunfall</c:v>
                </c:pt>
              </c:strCache>
            </c:strRef>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Cockpit II'!$A$5:$A$12</c:f>
              <c:strCache>
                <c:ptCount val="8"/>
                <c:pt idx="0">
                  <c:v>Total Anzahl Fälle</c:v>
                </c:pt>
                <c:pt idx="1">
                  <c:v>Anzahl Ausfälle 1-3 Tage </c:v>
                </c:pt>
                <c:pt idx="2">
                  <c:v>Anzahl Ausfälle 4-10 Tage</c:v>
                </c:pt>
                <c:pt idx="3">
                  <c:v>Anzahl Ausfälle 11-30 Tage</c:v>
                </c:pt>
                <c:pt idx="4">
                  <c:v>Total Ausfalltage</c:v>
                </c:pt>
                <c:pt idx="5">
                  <c:v>Ausfalltage kurz (1-3 Tage)</c:v>
                </c:pt>
                <c:pt idx="6">
                  <c:v>Ausfalltage mittel (4-10 Tage)</c:v>
                </c:pt>
                <c:pt idx="7">
                  <c:v>Ausfalltage lang (11-30 Tage)</c:v>
                </c:pt>
              </c:strCache>
            </c:strRef>
          </c:cat>
          <c:val>
            <c:numRef>
              <c:f>'3. Cockpit II'!$B$5:$B$12</c:f>
              <c:numCache>
                <c:formatCode>General</c:formatCode>
                <c:ptCount val="8"/>
                <c:pt idx="0">
                  <c:v>2</c:v>
                </c:pt>
                <c:pt idx="1">
                  <c:v>1</c:v>
                </c:pt>
                <c:pt idx="2">
                  <c:v>1</c:v>
                </c:pt>
                <c:pt idx="3">
                  <c:v>0</c:v>
                </c:pt>
                <c:pt idx="4">
                  <c:v>10</c:v>
                </c:pt>
                <c:pt idx="5">
                  <c:v>3</c:v>
                </c:pt>
                <c:pt idx="6">
                  <c:v>7</c:v>
                </c:pt>
                <c:pt idx="7">
                  <c:v>0</c:v>
                </c:pt>
              </c:numCache>
            </c:numRef>
          </c:val>
          <c:extLst>
            <c:ext xmlns:c16="http://schemas.microsoft.com/office/drawing/2014/chart" uri="{C3380CC4-5D6E-409C-BE32-E72D297353CC}">
              <c16:uniqueId val="{00000000-F47F-4041-A411-0ECB0AFA4741}"/>
            </c:ext>
          </c:extLst>
        </c:ser>
        <c:ser>
          <c:idx val="1"/>
          <c:order val="1"/>
          <c:tx>
            <c:strRef>
              <c:f>'3. Cockpit II'!$C$4</c:f>
              <c:strCache>
                <c:ptCount val="1"/>
                <c:pt idx="0">
                  <c:v>Nichtberufsunfall </c:v>
                </c:pt>
              </c:strCache>
            </c:strRef>
          </c:tx>
          <c:spPr>
            <a:solidFill>
              <a:schemeClr val="bg2">
                <a:lumMod val="75000"/>
              </a:schemeClr>
            </a:solidFill>
            <a:ln>
              <a:noFill/>
            </a:ln>
            <a:effectLst/>
          </c:spPr>
          <c:invertIfNegative val="0"/>
          <c:dLbls>
            <c:spPr>
              <a:noFill/>
              <a:ln>
                <a:noFill/>
              </a:ln>
              <a:effectLst/>
            </c:spPr>
            <c:txPr>
              <a:bodyPr rot="0" spcFirstLastPara="1" vertOverflow="ellipsis" vert="horz" wrap="square" anchor="ctr" anchorCtr="1"/>
              <a:lstStyle/>
              <a:p>
                <a:pPr>
                  <a:defRPr sz="1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Cockpit II'!$A$5:$A$12</c:f>
              <c:strCache>
                <c:ptCount val="8"/>
                <c:pt idx="0">
                  <c:v>Total Anzahl Fälle</c:v>
                </c:pt>
                <c:pt idx="1">
                  <c:v>Anzahl Ausfälle 1-3 Tage </c:v>
                </c:pt>
                <c:pt idx="2">
                  <c:v>Anzahl Ausfälle 4-10 Tage</c:v>
                </c:pt>
                <c:pt idx="3">
                  <c:v>Anzahl Ausfälle 11-30 Tage</c:v>
                </c:pt>
                <c:pt idx="4">
                  <c:v>Total Ausfalltage</c:v>
                </c:pt>
                <c:pt idx="5">
                  <c:v>Ausfalltage kurz (1-3 Tage)</c:v>
                </c:pt>
                <c:pt idx="6">
                  <c:v>Ausfalltage mittel (4-10 Tage)</c:v>
                </c:pt>
                <c:pt idx="7">
                  <c:v>Ausfalltage lang (11-30 Tage)</c:v>
                </c:pt>
              </c:strCache>
            </c:strRef>
          </c:cat>
          <c:val>
            <c:numRef>
              <c:f>'3. Cockpit II'!$C$5:$C$12</c:f>
              <c:numCache>
                <c:formatCode>General</c:formatCode>
                <c:ptCount val="8"/>
                <c:pt idx="0">
                  <c:v>2</c:v>
                </c:pt>
                <c:pt idx="1">
                  <c:v>1</c:v>
                </c:pt>
                <c:pt idx="2">
                  <c:v>1</c:v>
                </c:pt>
                <c:pt idx="3">
                  <c:v>0</c:v>
                </c:pt>
                <c:pt idx="4">
                  <c:v>7</c:v>
                </c:pt>
                <c:pt idx="5">
                  <c:v>1</c:v>
                </c:pt>
                <c:pt idx="6">
                  <c:v>6</c:v>
                </c:pt>
                <c:pt idx="7">
                  <c:v>0</c:v>
                </c:pt>
              </c:numCache>
            </c:numRef>
          </c:val>
          <c:extLst>
            <c:ext xmlns:c16="http://schemas.microsoft.com/office/drawing/2014/chart" uri="{C3380CC4-5D6E-409C-BE32-E72D297353CC}">
              <c16:uniqueId val="{00000001-F47F-4041-A411-0ECB0AFA4741}"/>
            </c:ext>
          </c:extLst>
        </c:ser>
        <c:ser>
          <c:idx val="2"/>
          <c:order val="2"/>
          <c:tx>
            <c:strRef>
              <c:f>'3. Cockpit II'!$D$4</c:f>
              <c:strCache>
                <c:ptCount val="1"/>
                <c:pt idx="0">
                  <c:v>Krankheit </c:v>
                </c:pt>
              </c:strCache>
            </c:strRef>
          </c:tx>
          <c:spPr>
            <a:solidFill>
              <a:srgbClr val="00B0F0"/>
            </a:solidFill>
            <a:ln>
              <a:noFill/>
            </a:ln>
            <a:effectLst/>
          </c:spPr>
          <c:invertIfNegative val="0"/>
          <c:dLbls>
            <c:spPr>
              <a:noFill/>
              <a:ln>
                <a:noFill/>
              </a:ln>
              <a:effectLst/>
            </c:spPr>
            <c:txPr>
              <a:bodyPr rot="0" spcFirstLastPara="1" vertOverflow="ellipsis" vert="horz" wrap="square" anchor="ctr" anchorCtr="1"/>
              <a:lstStyle/>
              <a:p>
                <a:pPr>
                  <a:defRPr sz="1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Cockpit II'!$A$5:$A$12</c:f>
              <c:strCache>
                <c:ptCount val="8"/>
                <c:pt idx="0">
                  <c:v>Total Anzahl Fälle</c:v>
                </c:pt>
                <c:pt idx="1">
                  <c:v>Anzahl Ausfälle 1-3 Tage </c:v>
                </c:pt>
                <c:pt idx="2">
                  <c:v>Anzahl Ausfälle 4-10 Tage</c:v>
                </c:pt>
                <c:pt idx="3">
                  <c:v>Anzahl Ausfälle 11-30 Tage</c:v>
                </c:pt>
                <c:pt idx="4">
                  <c:v>Total Ausfalltage</c:v>
                </c:pt>
                <c:pt idx="5">
                  <c:v>Ausfalltage kurz (1-3 Tage)</c:v>
                </c:pt>
                <c:pt idx="6">
                  <c:v>Ausfalltage mittel (4-10 Tage)</c:v>
                </c:pt>
                <c:pt idx="7">
                  <c:v>Ausfalltage lang (11-30 Tage)</c:v>
                </c:pt>
              </c:strCache>
            </c:strRef>
          </c:cat>
          <c:val>
            <c:numRef>
              <c:f>'3. Cockpit II'!$D$5:$D$12</c:f>
              <c:numCache>
                <c:formatCode>General</c:formatCode>
                <c:ptCount val="8"/>
                <c:pt idx="0">
                  <c:v>3</c:v>
                </c:pt>
                <c:pt idx="1">
                  <c:v>0</c:v>
                </c:pt>
                <c:pt idx="2">
                  <c:v>2</c:v>
                </c:pt>
                <c:pt idx="3">
                  <c:v>1</c:v>
                </c:pt>
                <c:pt idx="4">
                  <c:v>24</c:v>
                </c:pt>
                <c:pt idx="5">
                  <c:v>0</c:v>
                </c:pt>
                <c:pt idx="6">
                  <c:v>9</c:v>
                </c:pt>
                <c:pt idx="7">
                  <c:v>15</c:v>
                </c:pt>
              </c:numCache>
            </c:numRef>
          </c:val>
          <c:extLst>
            <c:ext xmlns:c16="http://schemas.microsoft.com/office/drawing/2014/chart" uri="{C3380CC4-5D6E-409C-BE32-E72D297353CC}">
              <c16:uniqueId val="{00000002-F47F-4041-A411-0ECB0AFA4741}"/>
            </c:ext>
          </c:extLst>
        </c:ser>
        <c:dLbls>
          <c:showLegendKey val="0"/>
          <c:showVal val="0"/>
          <c:showCatName val="0"/>
          <c:showSerName val="0"/>
          <c:showPercent val="0"/>
          <c:showBubbleSize val="0"/>
        </c:dLbls>
        <c:gapWidth val="219"/>
        <c:overlap val="-27"/>
        <c:axId val="426231040"/>
        <c:axId val="426223200"/>
      </c:barChart>
      <c:lineChart>
        <c:grouping val="standard"/>
        <c:varyColors val="0"/>
        <c:dLbls>
          <c:showLegendKey val="0"/>
          <c:showVal val="0"/>
          <c:showCatName val="0"/>
          <c:showSerName val="0"/>
          <c:showPercent val="0"/>
          <c:showBubbleSize val="0"/>
        </c:dLbls>
        <c:marker val="1"/>
        <c:smooth val="0"/>
        <c:axId val="426231040"/>
        <c:axId val="426223200"/>
        <c:extLst>
          <c:ext xmlns:c15="http://schemas.microsoft.com/office/drawing/2012/chart" uri="{02D57815-91ED-43cb-92C2-25804820EDAC}">
            <c15:filteredLineSeries>
              <c15:ser>
                <c:idx val="3"/>
                <c:order val="3"/>
                <c:tx>
                  <c:strRef>
                    <c:extLst>
                      <c:ext uri="{02D57815-91ED-43cb-92C2-25804820EDAC}">
                        <c15:formulaRef>
                          <c15:sqref>'3. Cockpit II'!$E$4</c15:sqref>
                        </c15:formulaRef>
                      </c:ext>
                    </c:extLst>
                    <c:strCache>
                      <c:ptCount val="1"/>
                      <c:pt idx="0">
                        <c:v>Gesamttotal</c:v>
                      </c:pt>
                    </c:strCache>
                  </c:strRef>
                </c:tx>
                <c:spPr>
                  <a:ln w="28575" cap="rnd">
                    <a:solidFill>
                      <a:srgbClr val="FF3300"/>
                    </a:solidFill>
                    <a:round/>
                  </a:ln>
                  <a:effectLst/>
                </c:spPr>
                <c:marker>
                  <c:symbol val="none"/>
                </c:marker>
                <c:dLbls>
                  <c:spPr>
                    <a:noFill/>
                    <a:ln>
                      <a:noFill/>
                    </a:ln>
                    <a:effectLst/>
                  </c:spPr>
                  <c:txPr>
                    <a:bodyPr rot="0" spcFirstLastPara="1" vertOverflow="ellipsis" vert="horz" wrap="square" anchor="ctr" anchorCtr="1"/>
                    <a:lstStyle/>
                    <a:p>
                      <a:pPr>
                        <a:defRPr sz="1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'3. Cockpit II'!$A$5:$A$12</c15:sqref>
                        </c15:formulaRef>
                      </c:ext>
                    </c:extLst>
                    <c:strCache>
                      <c:ptCount val="8"/>
                      <c:pt idx="0">
                        <c:v>Total Anzahl Fälle</c:v>
                      </c:pt>
                      <c:pt idx="1">
                        <c:v>Anzahl Ausfälle 1-3 Tage </c:v>
                      </c:pt>
                      <c:pt idx="2">
                        <c:v>Anzahl Ausfälle 4-10 Tage</c:v>
                      </c:pt>
                      <c:pt idx="3">
                        <c:v>Anzahl Ausfälle 11-30 Tage</c:v>
                      </c:pt>
                      <c:pt idx="4">
                        <c:v>Total Ausfalltage</c:v>
                      </c:pt>
                      <c:pt idx="5">
                        <c:v>Ausfalltage kurz (1-3 Tage)</c:v>
                      </c:pt>
                      <c:pt idx="6">
                        <c:v>Ausfalltage mittel (4-10 Tage)</c:v>
                      </c:pt>
                      <c:pt idx="7">
                        <c:v>Ausfalltage lang (11-30 Tage)</c:v>
                      </c:pt>
                    </c:strCache>
                  </c:strRef>
                </c:cat>
                <c:val>
                  <c:numRef>
                    <c:extLst>
                      <c:ext uri="{02D57815-91ED-43cb-92C2-25804820EDAC}">
                        <c15:formulaRef>
                          <c15:sqref>'3. Cockpit II'!$E$5:$E$12</c15:sqref>
                        </c15:formulaRef>
                      </c:ext>
                    </c:extLst>
                    <c:numCache>
                      <c:formatCode>General</c:formatCode>
                      <c:ptCount val="8"/>
                      <c:pt idx="0">
                        <c:v>7</c:v>
                      </c:pt>
                      <c:pt idx="1">
                        <c:v>2</c:v>
                      </c:pt>
                      <c:pt idx="2">
                        <c:v>4</c:v>
                      </c:pt>
                      <c:pt idx="3">
                        <c:v>1</c:v>
                      </c:pt>
                      <c:pt idx="4">
                        <c:v>41</c:v>
                      </c:pt>
                      <c:pt idx="5">
                        <c:v>4</c:v>
                      </c:pt>
                      <c:pt idx="6">
                        <c:v>22</c:v>
                      </c:pt>
                      <c:pt idx="7">
                        <c:v>15</c:v>
                      </c:pt>
                    </c:numCache>
                  </c:numRef>
                </c:val>
                <c:smooth val="0"/>
                <c:extLst>
                  <c:ext xmlns:c16="http://schemas.microsoft.com/office/drawing/2014/chart" uri="{C3380CC4-5D6E-409C-BE32-E72D297353CC}">
                    <c16:uniqueId val="{00000003-F47F-4041-A411-0ECB0AFA4741}"/>
                  </c:ext>
                </c:extLst>
              </c15:ser>
            </c15:filteredLineSeries>
          </c:ext>
        </c:extLst>
      </c:lineChart>
      <c:catAx>
        <c:axId val="426231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426223200"/>
        <c:crosses val="autoZero"/>
        <c:auto val="1"/>
        <c:lblAlgn val="ctr"/>
        <c:lblOffset val="100"/>
        <c:noMultiLvlLbl val="0"/>
      </c:catAx>
      <c:valAx>
        <c:axId val="4262232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4262310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800">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1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de-CH"/>
              <a:t>Übersicht Anzahl Ausfälle</a:t>
            </a:r>
            <a:r>
              <a:rPr lang="de-CH" baseline="0"/>
              <a:t> und Ausfalltage Unternehmung</a:t>
            </a:r>
            <a:endParaRPr lang="de-CH"/>
          </a:p>
        </c:rich>
      </c:tx>
      <c:overlay val="0"/>
      <c:spPr>
        <a:noFill/>
        <a:ln>
          <a:noFill/>
        </a:ln>
        <a:effectLst/>
      </c:spPr>
      <c:txPr>
        <a:bodyPr rot="0" spcFirstLastPara="1" vertOverflow="ellipsis" vert="horz" wrap="square" anchor="ctr" anchorCtr="1"/>
        <a:lstStyle/>
        <a:p>
          <a:pPr>
            <a:defRPr sz="21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title>
    <c:autoTitleDeleted val="0"/>
    <c:plotArea>
      <c:layout/>
      <c:barChart>
        <c:barDir val="col"/>
        <c:grouping val="clustered"/>
        <c:varyColors val="0"/>
        <c:ser>
          <c:idx val="3"/>
          <c:order val="3"/>
          <c:tx>
            <c:strRef>
              <c:f>'3. Cockpit II'!$E$4</c:f>
              <c:strCache>
                <c:ptCount val="1"/>
                <c:pt idx="0">
                  <c:v>Gesamttotal</c:v>
                </c:pt>
              </c:strCache>
            </c:strRef>
          </c:tx>
          <c:spPr>
            <a:solidFill>
              <a:srgbClr val="FFFF00"/>
            </a:solidFill>
            <a:ln>
              <a:noFill/>
            </a:ln>
            <a:effectLst/>
          </c:spPr>
          <c:invertIfNegative val="0"/>
          <c:dPt>
            <c:idx val="4"/>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1-4667-4E8F-9E23-8E20BBCBF9F2}"/>
              </c:ext>
            </c:extLst>
          </c:dPt>
          <c:dPt>
            <c:idx val="5"/>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3-4667-4E8F-9E23-8E20BBCBF9F2}"/>
              </c:ext>
            </c:extLst>
          </c:dPt>
          <c:dPt>
            <c:idx val="6"/>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5-4667-4E8F-9E23-8E20BBCBF9F2}"/>
              </c:ext>
            </c:extLst>
          </c:dPt>
          <c:dPt>
            <c:idx val="7"/>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7-4667-4E8F-9E23-8E20BBCBF9F2}"/>
              </c:ext>
            </c:extLst>
          </c:dPt>
          <c:dLbls>
            <c:spPr>
              <a:noFill/>
              <a:ln>
                <a:noFill/>
              </a:ln>
              <a:effectLst/>
            </c:spPr>
            <c:txPr>
              <a:bodyPr rot="0" spcFirstLastPara="1" vertOverflow="ellipsis" vert="horz" wrap="square" anchor="ctr" anchorCtr="1"/>
              <a:lstStyle/>
              <a:p>
                <a:pPr>
                  <a:defRPr sz="2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Cockpit II'!$A$5:$A$12</c:f>
              <c:strCache>
                <c:ptCount val="8"/>
                <c:pt idx="0">
                  <c:v>Total Anzahl Fälle</c:v>
                </c:pt>
                <c:pt idx="1">
                  <c:v>Anzahl Ausfälle 1-3 Tage </c:v>
                </c:pt>
                <c:pt idx="2">
                  <c:v>Anzahl Ausfälle 4-10 Tage</c:v>
                </c:pt>
                <c:pt idx="3">
                  <c:v>Anzahl Ausfälle 11-30 Tage</c:v>
                </c:pt>
                <c:pt idx="4">
                  <c:v>Total Ausfalltage</c:v>
                </c:pt>
                <c:pt idx="5">
                  <c:v>Ausfalltage kurz (1-3 Tage)</c:v>
                </c:pt>
                <c:pt idx="6">
                  <c:v>Ausfalltage mittel (4-10 Tage)</c:v>
                </c:pt>
                <c:pt idx="7">
                  <c:v>Ausfalltage lang (11-30 Tage)</c:v>
                </c:pt>
              </c:strCache>
            </c:strRef>
          </c:cat>
          <c:val>
            <c:numRef>
              <c:f>'3. Cockpit II'!$E$5:$E$12</c:f>
              <c:numCache>
                <c:formatCode>General</c:formatCode>
                <c:ptCount val="8"/>
                <c:pt idx="0">
                  <c:v>7</c:v>
                </c:pt>
                <c:pt idx="1">
                  <c:v>2</c:v>
                </c:pt>
                <c:pt idx="2">
                  <c:v>4</c:v>
                </c:pt>
                <c:pt idx="3">
                  <c:v>1</c:v>
                </c:pt>
                <c:pt idx="4">
                  <c:v>41</c:v>
                </c:pt>
                <c:pt idx="5">
                  <c:v>4</c:v>
                </c:pt>
                <c:pt idx="6">
                  <c:v>22</c:v>
                </c:pt>
                <c:pt idx="7">
                  <c:v>15</c:v>
                </c:pt>
              </c:numCache>
            </c:numRef>
          </c:val>
          <c:extLst>
            <c:ext xmlns:c16="http://schemas.microsoft.com/office/drawing/2014/chart" uri="{C3380CC4-5D6E-409C-BE32-E72D297353CC}">
              <c16:uniqueId val="{00000008-4667-4E8F-9E23-8E20BBCBF9F2}"/>
            </c:ext>
          </c:extLst>
        </c:ser>
        <c:dLbls>
          <c:showLegendKey val="0"/>
          <c:showVal val="0"/>
          <c:showCatName val="0"/>
          <c:showSerName val="0"/>
          <c:showPercent val="0"/>
          <c:showBubbleSize val="0"/>
        </c:dLbls>
        <c:gapWidth val="219"/>
        <c:axId val="426223984"/>
        <c:axId val="426218104"/>
        <c:extLst>
          <c:ext xmlns:c15="http://schemas.microsoft.com/office/drawing/2012/chart" uri="{02D57815-91ED-43cb-92C2-25804820EDAC}">
            <c15:filteredBarSeries>
              <c15:ser>
                <c:idx val="0"/>
                <c:order val="0"/>
                <c:tx>
                  <c:strRef>
                    <c:extLst>
                      <c:ext uri="{02D57815-91ED-43cb-92C2-25804820EDAC}">
                        <c15:formulaRef>
                          <c15:sqref>'3. Cockpit II'!$B$4</c15:sqref>
                        </c15:formulaRef>
                      </c:ext>
                    </c:extLst>
                    <c:strCache>
                      <c:ptCount val="1"/>
                      <c:pt idx="0">
                        <c:v>Berufsunfall</c:v>
                      </c:pt>
                    </c:strCache>
                  </c:strRef>
                </c:tx>
                <c:spPr>
                  <a:solidFill>
                    <a:srgbClr val="FFC000"/>
                  </a:solidFill>
                  <a:ln>
                    <a:noFill/>
                  </a:ln>
                  <a:effectLst/>
                </c:spPr>
                <c:invertIfNegative val="0"/>
                <c:dLbls>
                  <c:spPr>
                    <a:noFill/>
                    <a:ln>
                      <a:noFill/>
                    </a:ln>
                    <a:effectLst/>
                  </c:spPr>
                  <c:txPr>
                    <a:bodyPr rot="0" spcFirstLastPara="1" vertOverflow="ellipsis" vert="horz" wrap="square" anchor="ctr" anchorCtr="1"/>
                    <a:lstStyle/>
                    <a:p>
                      <a:pPr>
                        <a:defRPr sz="1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'3. Cockpit II'!$A$5:$A$12</c15:sqref>
                        </c15:formulaRef>
                      </c:ext>
                    </c:extLst>
                    <c:strCache>
                      <c:ptCount val="8"/>
                      <c:pt idx="0">
                        <c:v>Total Anzahl Fälle</c:v>
                      </c:pt>
                      <c:pt idx="1">
                        <c:v>Anzahl Ausfälle 1-3 Tage </c:v>
                      </c:pt>
                      <c:pt idx="2">
                        <c:v>Anzahl Ausfälle 4-10 Tage</c:v>
                      </c:pt>
                      <c:pt idx="3">
                        <c:v>Anzahl Ausfälle 11-30 Tage</c:v>
                      </c:pt>
                      <c:pt idx="4">
                        <c:v>Total Ausfalltage</c:v>
                      </c:pt>
                      <c:pt idx="5">
                        <c:v>Ausfalltage kurz (1-3 Tage)</c:v>
                      </c:pt>
                      <c:pt idx="6">
                        <c:v>Ausfalltage mittel (4-10 Tage)</c:v>
                      </c:pt>
                      <c:pt idx="7">
                        <c:v>Ausfalltage lang (11-30 Tage)</c:v>
                      </c:pt>
                    </c:strCache>
                  </c:strRef>
                </c:cat>
                <c:val>
                  <c:numRef>
                    <c:extLst>
                      <c:ext uri="{02D57815-91ED-43cb-92C2-25804820EDAC}">
                        <c15:formulaRef>
                          <c15:sqref>'3. Cockpit II'!$B$5:$B$12</c15:sqref>
                        </c15:formulaRef>
                      </c:ext>
                    </c:extLst>
                    <c:numCache>
                      <c:formatCode>General</c:formatCode>
                      <c:ptCount val="8"/>
                      <c:pt idx="0">
                        <c:v>2</c:v>
                      </c:pt>
                      <c:pt idx="1">
                        <c:v>1</c:v>
                      </c:pt>
                      <c:pt idx="2">
                        <c:v>1</c:v>
                      </c:pt>
                      <c:pt idx="3">
                        <c:v>0</c:v>
                      </c:pt>
                      <c:pt idx="4">
                        <c:v>10</c:v>
                      </c:pt>
                      <c:pt idx="5">
                        <c:v>3</c:v>
                      </c:pt>
                      <c:pt idx="6">
                        <c:v>7</c:v>
                      </c:pt>
                      <c:pt idx="7">
                        <c:v>0</c:v>
                      </c:pt>
                    </c:numCache>
                  </c:numRef>
                </c:val>
                <c:extLst>
                  <c:ext xmlns:c16="http://schemas.microsoft.com/office/drawing/2014/chart" uri="{C3380CC4-5D6E-409C-BE32-E72D297353CC}">
                    <c16:uniqueId val="{00000009-4667-4E8F-9E23-8E20BBCBF9F2}"/>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'3. Cockpit II'!$C$4</c15:sqref>
                        </c15:formulaRef>
                      </c:ext>
                    </c:extLst>
                    <c:strCache>
                      <c:ptCount val="1"/>
                      <c:pt idx="0">
                        <c:v>Nichtberufsunfall </c:v>
                      </c:pt>
                    </c:strCache>
                  </c:strRef>
                </c:tx>
                <c:spPr>
                  <a:solidFill>
                    <a:srgbClr val="92D050"/>
                  </a:solidFill>
                  <a:ln>
                    <a:noFill/>
                  </a:ln>
                  <a:effectLst/>
                </c:spPr>
                <c:invertIfNegative val="0"/>
                <c:dLbls>
                  <c:spPr>
                    <a:noFill/>
                    <a:ln>
                      <a:noFill/>
                    </a:ln>
                    <a:effectLst/>
                  </c:spPr>
                  <c:txPr>
                    <a:bodyPr rot="0" spcFirstLastPara="1" vertOverflow="ellipsis" vert="horz" wrap="square" anchor="ctr" anchorCtr="1"/>
                    <a:lstStyle/>
                    <a:p>
                      <a:pPr>
                        <a:defRPr sz="1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'3. Cockpit II'!$A$5:$A$12</c15:sqref>
                        </c15:formulaRef>
                      </c:ext>
                    </c:extLst>
                    <c:strCache>
                      <c:ptCount val="8"/>
                      <c:pt idx="0">
                        <c:v>Total Anzahl Fälle</c:v>
                      </c:pt>
                      <c:pt idx="1">
                        <c:v>Anzahl Ausfälle 1-3 Tage </c:v>
                      </c:pt>
                      <c:pt idx="2">
                        <c:v>Anzahl Ausfälle 4-10 Tage</c:v>
                      </c:pt>
                      <c:pt idx="3">
                        <c:v>Anzahl Ausfälle 11-30 Tage</c:v>
                      </c:pt>
                      <c:pt idx="4">
                        <c:v>Total Ausfalltage</c:v>
                      </c:pt>
                      <c:pt idx="5">
                        <c:v>Ausfalltage kurz (1-3 Tage)</c:v>
                      </c:pt>
                      <c:pt idx="6">
                        <c:v>Ausfalltage mittel (4-10 Tage)</c:v>
                      </c:pt>
                      <c:pt idx="7">
                        <c:v>Ausfalltage lang (11-30 Tage)</c:v>
                      </c:pt>
                    </c:strCache>
                  </c:strRef>
                </c:cat>
                <c:val>
                  <c:numRef>
                    <c:extLst xmlns:c15="http://schemas.microsoft.com/office/drawing/2012/chart">
                      <c:ext xmlns:c15="http://schemas.microsoft.com/office/drawing/2012/chart" uri="{02D57815-91ED-43cb-92C2-25804820EDAC}">
                        <c15:formulaRef>
                          <c15:sqref>'3. Cockpit II'!$C$5:$C$12</c15:sqref>
                        </c15:formulaRef>
                      </c:ext>
                    </c:extLst>
                    <c:numCache>
                      <c:formatCode>General</c:formatCode>
                      <c:ptCount val="8"/>
                      <c:pt idx="0">
                        <c:v>2</c:v>
                      </c:pt>
                      <c:pt idx="1">
                        <c:v>1</c:v>
                      </c:pt>
                      <c:pt idx="2">
                        <c:v>1</c:v>
                      </c:pt>
                      <c:pt idx="3">
                        <c:v>0</c:v>
                      </c:pt>
                      <c:pt idx="4">
                        <c:v>7</c:v>
                      </c:pt>
                      <c:pt idx="5">
                        <c:v>1</c:v>
                      </c:pt>
                      <c:pt idx="6">
                        <c:v>6</c:v>
                      </c:pt>
                      <c:pt idx="7">
                        <c:v>0</c:v>
                      </c:pt>
                    </c:numCache>
                  </c:numRef>
                </c:val>
                <c:extLst xmlns:c15="http://schemas.microsoft.com/office/drawing/2012/chart">
                  <c:ext xmlns:c16="http://schemas.microsoft.com/office/drawing/2014/chart" uri="{C3380CC4-5D6E-409C-BE32-E72D297353CC}">
                    <c16:uniqueId val="{0000000A-4667-4E8F-9E23-8E20BBCBF9F2}"/>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'3. Cockpit II'!$D$4</c15:sqref>
                        </c15:formulaRef>
                      </c:ext>
                    </c:extLst>
                    <c:strCache>
                      <c:ptCount val="1"/>
                      <c:pt idx="0">
                        <c:v>Krankheit </c:v>
                      </c:pt>
                    </c:strCache>
                  </c:strRef>
                </c:tx>
                <c:spPr>
                  <a:solidFill>
                    <a:srgbClr val="00B0F0"/>
                  </a:solidFill>
                  <a:ln>
                    <a:noFill/>
                  </a:ln>
                  <a:effectLst/>
                </c:spPr>
                <c:invertIfNegative val="0"/>
                <c:dLbls>
                  <c:spPr>
                    <a:noFill/>
                    <a:ln>
                      <a:noFill/>
                    </a:ln>
                    <a:effectLst/>
                  </c:spPr>
                  <c:txPr>
                    <a:bodyPr rot="0" spcFirstLastPara="1" vertOverflow="ellipsis" vert="horz" wrap="square" anchor="ctr" anchorCtr="1"/>
                    <a:lstStyle/>
                    <a:p>
                      <a:pPr>
                        <a:defRPr sz="1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'3. Cockpit II'!$A$5:$A$12</c15:sqref>
                        </c15:formulaRef>
                      </c:ext>
                    </c:extLst>
                    <c:strCache>
                      <c:ptCount val="8"/>
                      <c:pt idx="0">
                        <c:v>Total Anzahl Fälle</c:v>
                      </c:pt>
                      <c:pt idx="1">
                        <c:v>Anzahl Ausfälle 1-3 Tage </c:v>
                      </c:pt>
                      <c:pt idx="2">
                        <c:v>Anzahl Ausfälle 4-10 Tage</c:v>
                      </c:pt>
                      <c:pt idx="3">
                        <c:v>Anzahl Ausfälle 11-30 Tage</c:v>
                      </c:pt>
                      <c:pt idx="4">
                        <c:v>Total Ausfalltage</c:v>
                      </c:pt>
                      <c:pt idx="5">
                        <c:v>Ausfalltage kurz (1-3 Tage)</c:v>
                      </c:pt>
                      <c:pt idx="6">
                        <c:v>Ausfalltage mittel (4-10 Tage)</c:v>
                      </c:pt>
                      <c:pt idx="7">
                        <c:v>Ausfalltage lang (11-30 Tage)</c:v>
                      </c:pt>
                    </c:strCache>
                  </c:strRef>
                </c:cat>
                <c:val>
                  <c:numRef>
                    <c:extLst xmlns:c15="http://schemas.microsoft.com/office/drawing/2012/chart">
                      <c:ext xmlns:c15="http://schemas.microsoft.com/office/drawing/2012/chart" uri="{02D57815-91ED-43cb-92C2-25804820EDAC}">
                        <c15:formulaRef>
                          <c15:sqref>'3. Cockpit II'!$D$5:$D$12</c15:sqref>
                        </c15:formulaRef>
                      </c:ext>
                    </c:extLst>
                    <c:numCache>
                      <c:formatCode>General</c:formatCode>
                      <c:ptCount val="8"/>
                      <c:pt idx="0">
                        <c:v>3</c:v>
                      </c:pt>
                      <c:pt idx="1">
                        <c:v>0</c:v>
                      </c:pt>
                      <c:pt idx="2">
                        <c:v>2</c:v>
                      </c:pt>
                      <c:pt idx="3">
                        <c:v>1</c:v>
                      </c:pt>
                      <c:pt idx="4">
                        <c:v>24</c:v>
                      </c:pt>
                      <c:pt idx="5">
                        <c:v>0</c:v>
                      </c:pt>
                      <c:pt idx="6">
                        <c:v>9</c:v>
                      </c:pt>
                      <c:pt idx="7">
                        <c:v>15</c:v>
                      </c:pt>
                    </c:numCache>
                  </c:numRef>
                </c:val>
                <c:extLst xmlns:c15="http://schemas.microsoft.com/office/drawing/2012/chart">
                  <c:ext xmlns:c16="http://schemas.microsoft.com/office/drawing/2014/chart" uri="{C3380CC4-5D6E-409C-BE32-E72D297353CC}">
                    <c16:uniqueId val="{0000000B-4667-4E8F-9E23-8E20BBCBF9F2}"/>
                  </c:ext>
                </c:extLst>
              </c15:ser>
            </c15:filteredBarSeries>
          </c:ext>
        </c:extLst>
      </c:barChart>
      <c:catAx>
        <c:axId val="426223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426218104"/>
        <c:crosses val="autoZero"/>
        <c:auto val="1"/>
        <c:lblAlgn val="ctr"/>
        <c:lblOffset val="100"/>
        <c:noMultiLvlLbl val="0"/>
      </c:catAx>
      <c:valAx>
        <c:axId val="4262181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4262239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800">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r>
              <a:rPr lang="de-CH"/>
              <a:t>Ihre Berufsunfälle im Vergleich</a:t>
            </a:r>
          </a:p>
        </c:rich>
      </c:tx>
      <c:overlay val="0"/>
      <c:spPr>
        <a:noFill/>
        <a:ln>
          <a:noFill/>
        </a:ln>
        <a:effectLst/>
      </c:spPr>
      <c:txPr>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'4. Vergleich Schweiz'!$B$5</c:f>
              <c:strCache>
                <c:ptCount val="1"/>
                <c:pt idx="0">
                  <c:v>BU - mein Unternehmen pro 1000 Vollbeschäftigte</c:v>
                </c:pt>
              </c:strCache>
            </c:strRef>
          </c:tx>
          <c:spPr>
            <a:solidFill>
              <a:srgbClr val="CC33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Vergleich Schweiz'!$A$6</c:f>
              <c:strCache>
                <c:ptCount val="1"/>
                <c:pt idx="0">
                  <c:v>Fallrisiko (Umrechung auf 1000 Vollbeschäftigte)</c:v>
                </c:pt>
              </c:strCache>
            </c:strRef>
          </c:cat>
          <c:val>
            <c:numRef>
              <c:f>'4. Vergleich Schweiz'!$B$6</c:f>
              <c:numCache>
                <c:formatCode>0</c:formatCode>
                <c:ptCount val="1"/>
                <c:pt idx="0">
                  <c:v>500</c:v>
                </c:pt>
              </c:numCache>
            </c:numRef>
          </c:val>
          <c:extLst>
            <c:ext xmlns:c16="http://schemas.microsoft.com/office/drawing/2014/chart" uri="{C3380CC4-5D6E-409C-BE32-E72D297353CC}">
              <c16:uniqueId val="{00000000-401E-4D11-9403-332DE6DBD75F}"/>
            </c:ext>
          </c:extLst>
        </c:ser>
        <c:ser>
          <c:idx val="1"/>
          <c:order val="1"/>
          <c:tx>
            <c:strRef>
              <c:f>'4. Vergleich Schweiz'!$C$5</c:f>
              <c:strCache>
                <c:ptCount val="1"/>
                <c:pt idx="0">
                  <c:v>BU- Durchschnitt* Schweiz pro 1000 Vollbeschäftigte</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Vergleich Schweiz'!$A$6</c:f>
              <c:strCache>
                <c:ptCount val="1"/>
                <c:pt idx="0">
                  <c:v>Fallrisiko (Umrechung auf 1000 Vollbeschäftigte)</c:v>
                </c:pt>
              </c:strCache>
            </c:strRef>
          </c:cat>
          <c:val>
            <c:numRef>
              <c:f>'4. Vergleich Schweiz'!$C$6</c:f>
              <c:numCache>
                <c:formatCode>_ * #,##0.0_ ;_ * \-#,##0.0_ ;_ * "-"??_ ;_ @_ </c:formatCode>
                <c:ptCount val="1"/>
                <c:pt idx="0">
                  <c:v>63.2</c:v>
                </c:pt>
              </c:numCache>
            </c:numRef>
          </c:val>
          <c:extLst>
            <c:ext xmlns:c16="http://schemas.microsoft.com/office/drawing/2014/chart" uri="{C3380CC4-5D6E-409C-BE32-E72D297353CC}">
              <c16:uniqueId val="{00000001-401E-4D11-9403-332DE6DBD75F}"/>
            </c:ext>
          </c:extLst>
        </c:ser>
        <c:dLbls>
          <c:showLegendKey val="0"/>
          <c:showVal val="0"/>
          <c:showCatName val="0"/>
          <c:showSerName val="0"/>
          <c:showPercent val="0"/>
          <c:showBubbleSize val="0"/>
        </c:dLbls>
        <c:gapWidth val="219"/>
        <c:overlap val="-27"/>
        <c:axId val="426224376"/>
        <c:axId val="426225552"/>
      </c:barChart>
      <c:catAx>
        <c:axId val="426224376"/>
        <c:scaling>
          <c:orientation val="minMax"/>
        </c:scaling>
        <c:delete val="1"/>
        <c:axPos val="b"/>
        <c:numFmt formatCode="General" sourceLinked="1"/>
        <c:majorTickMark val="none"/>
        <c:minorTickMark val="none"/>
        <c:tickLblPos val="nextTo"/>
        <c:crossAx val="426225552"/>
        <c:crosses val="autoZero"/>
        <c:auto val="1"/>
        <c:lblAlgn val="ctr"/>
        <c:lblOffset val="100"/>
        <c:noMultiLvlLbl val="0"/>
      </c:catAx>
      <c:valAx>
        <c:axId val="4262255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de-DE"/>
          </a:p>
        </c:txPr>
        <c:crossAx val="4262243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2000"/>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r>
              <a:rPr lang="de-CH"/>
              <a:t>Ihre Nichtberufsunfälle im Vergleich</a:t>
            </a:r>
          </a:p>
        </c:rich>
      </c:tx>
      <c:overlay val="0"/>
      <c:spPr>
        <a:noFill/>
        <a:ln>
          <a:noFill/>
        </a:ln>
        <a:effectLst/>
      </c:spPr>
      <c:txPr>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'4. Vergleich Schweiz'!$D$5</c:f>
              <c:strCache>
                <c:ptCount val="1"/>
                <c:pt idx="0">
                  <c:v>NBU- mein Unternehmen pro 1000 Vollbeschäftigte</c:v>
                </c:pt>
              </c:strCache>
            </c:strRef>
          </c:tx>
          <c:spPr>
            <a:solidFill>
              <a:schemeClr val="accent6">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'4. Vergleich Schweiz'!$D$6</c:f>
              <c:numCache>
                <c:formatCode>0</c:formatCode>
                <c:ptCount val="1"/>
                <c:pt idx="0">
                  <c:v>500</c:v>
                </c:pt>
              </c:numCache>
            </c:numRef>
          </c:val>
          <c:extLst>
            <c:ext xmlns:c16="http://schemas.microsoft.com/office/drawing/2014/chart" uri="{C3380CC4-5D6E-409C-BE32-E72D297353CC}">
              <c16:uniqueId val="{00000000-C1C8-48CB-A983-90E540903A18}"/>
            </c:ext>
          </c:extLst>
        </c:ser>
        <c:ser>
          <c:idx val="1"/>
          <c:order val="1"/>
          <c:tx>
            <c:strRef>
              <c:f>'4. Vergleich Schweiz'!$E$5</c:f>
              <c:strCache>
                <c:ptCount val="1"/>
                <c:pt idx="0">
                  <c:v>NBU - Durchschnitt* Schweiz pro 1000 Vollbeschäftigte</c:v>
                </c:pt>
              </c:strCache>
            </c:strRef>
          </c:tx>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'4. Vergleich Schweiz'!$E$6</c:f>
              <c:numCache>
                <c:formatCode>_ * #,##0.0_ ;_ * \-#,##0.0_ ;_ * "-"??_ ;_ @_ </c:formatCode>
                <c:ptCount val="1"/>
                <c:pt idx="0">
                  <c:v>131.9</c:v>
                </c:pt>
              </c:numCache>
            </c:numRef>
          </c:val>
          <c:extLst>
            <c:ext xmlns:c16="http://schemas.microsoft.com/office/drawing/2014/chart" uri="{C3380CC4-5D6E-409C-BE32-E72D297353CC}">
              <c16:uniqueId val="{00000001-C1C8-48CB-A983-90E540903A18}"/>
            </c:ext>
          </c:extLst>
        </c:ser>
        <c:dLbls>
          <c:showLegendKey val="0"/>
          <c:showVal val="0"/>
          <c:showCatName val="0"/>
          <c:showSerName val="0"/>
          <c:showPercent val="0"/>
          <c:showBubbleSize val="0"/>
        </c:dLbls>
        <c:gapWidth val="219"/>
        <c:overlap val="-27"/>
        <c:axId val="426224768"/>
        <c:axId val="426216928"/>
      </c:barChart>
      <c:catAx>
        <c:axId val="426224768"/>
        <c:scaling>
          <c:orientation val="minMax"/>
        </c:scaling>
        <c:delete val="1"/>
        <c:axPos val="b"/>
        <c:numFmt formatCode="General" sourceLinked="1"/>
        <c:majorTickMark val="none"/>
        <c:minorTickMark val="none"/>
        <c:tickLblPos val="nextTo"/>
        <c:crossAx val="426216928"/>
        <c:crosses val="autoZero"/>
        <c:auto val="1"/>
        <c:lblAlgn val="ctr"/>
        <c:lblOffset val="100"/>
        <c:noMultiLvlLbl val="0"/>
      </c:catAx>
      <c:valAx>
        <c:axId val="4262169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de-DE"/>
          </a:p>
        </c:txPr>
        <c:crossAx val="426224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2000"/>
      </a:pPr>
      <a:endParaRPr lang="de-DE"/>
    </a:p>
  </c:tx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r>
              <a:rPr lang="de-CH"/>
              <a:t>Ihre Absenztage im Vergleich</a:t>
            </a:r>
          </a:p>
        </c:rich>
      </c:tx>
      <c:overlay val="0"/>
      <c:spPr>
        <a:noFill/>
        <a:ln>
          <a:noFill/>
        </a:ln>
        <a:effectLst/>
      </c:spPr>
      <c:txPr>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8.33643888508694E-2"/>
          <c:y val="0.12482495018562187"/>
          <c:w val="0.8984323001010629"/>
          <c:h val="0.73038857694152115"/>
        </c:manualLayout>
      </c:layout>
      <c:barChart>
        <c:barDir val="col"/>
        <c:grouping val="clustered"/>
        <c:varyColors val="0"/>
        <c:ser>
          <c:idx val="0"/>
          <c:order val="0"/>
          <c:tx>
            <c:strRef>
              <c:f>'4. Vergleich Schweiz'!$F$5</c:f>
              <c:strCache>
                <c:ptCount val="1"/>
                <c:pt idx="0">
                  <c:v>Ausfalltage pro VB  </c:v>
                </c:pt>
              </c:strCache>
            </c:strRef>
          </c:tx>
          <c:spPr>
            <a:solidFill>
              <a:srgbClr val="0070C0"/>
            </a:solidFill>
            <a:ln>
              <a:noFill/>
            </a:ln>
            <a:effectLst/>
          </c:spPr>
          <c:invertIfNegative val="0"/>
          <c:dLbls>
            <c:spPr>
              <a:noFill/>
              <a:ln>
                <a:noFill/>
              </a:ln>
              <a:effectLst/>
            </c:spPr>
            <c:txPr>
              <a:bodyPr rot="0" spcFirstLastPara="1" vertOverflow="ellipsis" vert="horz" wrap="square" anchor="ctr" anchorCtr="1"/>
              <a:lstStyle/>
              <a:p>
                <a:pPr>
                  <a:defRPr sz="20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'4. Vergleich Schweiz'!$F$6</c:f>
              <c:numCache>
                <c:formatCode>0.0</c:formatCode>
                <c:ptCount val="1"/>
                <c:pt idx="0">
                  <c:v>10.25</c:v>
                </c:pt>
              </c:numCache>
            </c:numRef>
          </c:val>
          <c:extLst>
            <c:ext xmlns:c16="http://schemas.microsoft.com/office/drawing/2014/chart" uri="{C3380CC4-5D6E-409C-BE32-E72D297353CC}">
              <c16:uniqueId val="{00000000-F177-4909-AF85-61DF0359481E}"/>
            </c:ext>
          </c:extLst>
        </c:ser>
        <c:ser>
          <c:idx val="1"/>
          <c:order val="1"/>
          <c:tx>
            <c:strRef>
              <c:f>'4. Vergleich Schweiz'!$G$5</c:f>
              <c:strCache>
                <c:ptCount val="1"/>
                <c:pt idx="0">
                  <c:v>Ausfalltage  pro VB CH* </c:v>
                </c:pt>
              </c:strCache>
            </c:strRef>
          </c:tx>
          <c:spPr>
            <a:solidFill>
              <a:srgbClr val="00B0F0"/>
            </a:solidFill>
            <a:ln>
              <a:noFill/>
            </a:ln>
            <a:effectLst/>
          </c:spPr>
          <c:invertIfNegative val="0"/>
          <c:dLbls>
            <c:spPr>
              <a:noFill/>
              <a:ln>
                <a:noFill/>
              </a:ln>
              <a:effectLst/>
            </c:spPr>
            <c:txPr>
              <a:bodyPr rot="0" spcFirstLastPara="1" vertOverflow="ellipsis" vert="horz" wrap="square" anchor="ctr" anchorCtr="1"/>
              <a:lstStyle/>
              <a:p>
                <a:pPr>
                  <a:defRPr sz="20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'4. Vergleich Schweiz'!$G$6</c:f>
              <c:numCache>
                <c:formatCode>0.0</c:formatCode>
                <c:ptCount val="1"/>
                <c:pt idx="0">
                  <c:v>6.8</c:v>
                </c:pt>
              </c:numCache>
            </c:numRef>
          </c:val>
          <c:extLst>
            <c:ext xmlns:c16="http://schemas.microsoft.com/office/drawing/2014/chart" uri="{C3380CC4-5D6E-409C-BE32-E72D297353CC}">
              <c16:uniqueId val="{00000001-F177-4909-AF85-61DF0359481E}"/>
            </c:ext>
          </c:extLst>
        </c:ser>
        <c:dLbls>
          <c:showLegendKey val="0"/>
          <c:showVal val="0"/>
          <c:showCatName val="0"/>
          <c:showSerName val="0"/>
          <c:showPercent val="0"/>
          <c:showBubbleSize val="0"/>
        </c:dLbls>
        <c:gapWidth val="219"/>
        <c:overlap val="-27"/>
        <c:axId val="426219280"/>
        <c:axId val="426220848"/>
      </c:barChart>
      <c:catAx>
        <c:axId val="426219280"/>
        <c:scaling>
          <c:orientation val="minMax"/>
        </c:scaling>
        <c:delete val="1"/>
        <c:axPos val="b"/>
        <c:numFmt formatCode="General" sourceLinked="1"/>
        <c:majorTickMark val="none"/>
        <c:minorTickMark val="none"/>
        <c:tickLblPos val="nextTo"/>
        <c:crossAx val="426220848"/>
        <c:crosses val="autoZero"/>
        <c:auto val="1"/>
        <c:lblAlgn val="ctr"/>
        <c:lblOffset val="100"/>
        <c:noMultiLvlLbl val="0"/>
      </c:catAx>
      <c:valAx>
        <c:axId val="42622084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de-DE"/>
          </a:p>
        </c:txPr>
        <c:crossAx val="426219280"/>
        <c:crosses val="autoZero"/>
        <c:crossBetween val="between"/>
      </c:valAx>
      <c:spPr>
        <a:noFill/>
        <a:ln>
          <a:noFill/>
        </a:ln>
        <a:effectLst/>
      </c:spPr>
    </c:plotArea>
    <c:legend>
      <c:legendPos val="b"/>
      <c:layout>
        <c:manualLayout>
          <c:xMode val="edge"/>
          <c:yMode val="edge"/>
          <c:x val="0.1932984451740247"/>
          <c:y val="0.87648159258674208"/>
          <c:w val="0.6266418813232727"/>
          <c:h val="0.12351840741325781"/>
        </c:manualLayout>
      </c:layout>
      <c:overlay val="0"/>
      <c:spPr>
        <a:noFill/>
        <a:ln>
          <a:noFill/>
        </a:ln>
        <a:effectLst/>
      </c:spPr>
      <c:txPr>
        <a:bodyPr rot="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2000"/>
      </a:pPr>
      <a:endParaRPr lang="de-DE"/>
    </a:p>
  </c:tx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200" b="1" i="0" u="none" strike="noStrike" kern="1200" spc="0" baseline="0">
                <a:solidFill>
                  <a:schemeClr val="tx1">
                    <a:lumMod val="65000"/>
                    <a:lumOff val="35000"/>
                  </a:schemeClr>
                </a:solidFill>
                <a:latin typeface="+mn-lt"/>
                <a:ea typeface="+mn-ea"/>
                <a:cs typeface="+mn-cs"/>
              </a:defRPr>
            </a:pPr>
            <a:r>
              <a:rPr lang="en-US"/>
              <a:t>Übersicht Berufsunfall in Anzahl Fällen</a:t>
            </a:r>
            <a:r>
              <a:rPr lang="en-US" baseline="0"/>
              <a:t> und Ausfalltagen </a:t>
            </a:r>
            <a:endParaRPr lang="en-US"/>
          </a:p>
        </c:rich>
      </c:tx>
      <c:layout>
        <c:manualLayout>
          <c:xMode val="edge"/>
          <c:yMode val="edge"/>
          <c:x val="0.1593450086648717"/>
          <c:y val="8.9916495188122302E-3"/>
        </c:manualLayout>
      </c:layout>
      <c:overlay val="0"/>
      <c:spPr>
        <a:noFill/>
        <a:ln>
          <a:noFill/>
        </a:ln>
        <a:effectLst/>
      </c:spPr>
      <c:txPr>
        <a:bodyPr rot="0" spcFirstLastPara="1" vertOverflow="ellipsis" vert="horz" wrap="square" anchor="ctr" anchorCtr="1"/>
        <a:lstStyle/>
        <a:p>
          <a:pPr>
            <a:defRPr sz="3200" b="1"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'5. Berufsunfall'!$B$5</c:f>
              <c:strCache>
                <c:ptCount val="1"/>
                <c:pt idx="0">
                  <c:v>Berufsunfall</c:v>
                </c:pt>
              </c:strCache>
            </c:strRef>
          </c:tx>
          <c:spPr>
            <a:solidFill>
              <a:schemeClr val="accent1"/>
            </a:solidFill>
            <a:ln>
              <a:noFill/>
            </a:ln>
            <a:effectLst/>
          </c:spPr>
          <c:invertIfNegative val="0"/>
          <c:dPt>
            <c:idx val="0"/>
            <c:invertIfNegative val="0"/>
            <c:bubble3D val="0"/>
            <c:spPr>
              <a:solidFill>
                <a:srgbClr val="FFFF00"/>
              </a:solidFill>
              <a:ln>
                <a:noFill/>
              </a:ln>
              <a:effectLst/>
            </c:spPr>
            <c:extLst>
              <c:ext xmlns:c16="http://schemas.microsoft.com/office/drawing/2014/chart" uri="{C3380CC4-5D6E-409C-BE32-E72D297353CC}">
                <c16:uniqueId val="{00000001-866C-4374-8EA0-9C9C715FBCEA}"/>
              </c:ext>
            </c:extLst>
          </c:dPt>
          <c:dPt>
            <c:idx val="1"/>
            <c:invertIfNegative val="0"/>
            <c:bubble3D val="0"/>
            <c:spPr>
              <a:solidFill>
                <a:srgbClr val="FFFF00"/>
              </a:solidFill>
              <a:ln>
                <a:noFill/>
              </a:ln>
              <a:effectLst/>
            </c:spPr>
            <c:extLst>
              <c:ext xmlns:c16="http://schemas.microsoft.com/office/drawing/2014/chart" uri="{C3380CC4-5D6E-409C-BE32-E72D297353CC}">
                <c16:uniqueId val="{00000003-866C-4374-8EA0-9C9C715FBCEA}"/>
              </c:ext>
            </c:extLst>
          </c:dPt>
          <c:dPt>
            <c:idx val="2"/>
            <c:invertIfNegative val="0"/>
            <c:bubble3D val="0"/>
            <c:spPr>
              <a:solidFill>
                <a:srgbClr val="FFFF00"/>
              </a:solidFill>
              <a:ln>
                <a:noFill/>
              </a:ln>
              <a:effectLst/>
            </c:spPr>
            <c:extLst>
              <c:ext xmlns:c16="http://schemas.microsoft.com/office/drawing/2014/chart" uri="{C3380CC4-5D6E-409C-BE32-E72D297353CC}">
                <c16:uniqueId val="{00000005-866C-4374-8EA0-9C9C715FBCEA}"/>
              </c:ext>
            </c:extLst>
          </c:dPt>
          <c:dPt>
            <c:idx val="3"/>
            <c:invertIfNegative val="0"/>
            <c:bubble3D val="0"/>
            <c:spPr>
              <a:solidFill>
                <a:srgbClr val="FFFF00"/>
              </a:solidFill>
              <a:ln>
                <a:noFill/>
              </a:ln>
              <a:effectLst/>
            </c:spPr>
            <c:extLst>
              <c:ext xmlns:c16="http://schemas.microsoft.com/office/drawing/2014/chart" uri="{C3380CC4-5D6E-409C-BE32-E72D297353CC}">
                <c16:uniqueId val="{00000007-866C-4374-8EA0-9C9C715FBCEA}"/>
              </c:ext>
            </c:extLst>
          </c:dPt>
          <c:dPt>
            <c:idx val="4"/>
            <c:invertIfNegative val="0"/>
            <c:bubble3D val="0"/>
            <c:spPr>
              <a:solidFill>
                <a:srgbClr val="FFC000"/>
              </a:solidFill>
              <a:ln>
                <a:noFill/>
              </a:ln>
              <a:effectLst/>
            </c:spPr>
            <c:extLst>
              <c:ext xmlns:c16="http://schemas.microsoft.com/office/drawing/2014/chart" uri="{C3380CC4-5D6E-409C-BE32-E72D297353CC}">
                <c16:uniqueId val="{00000009-866C-4374-8EA0-9C9C715FBCEA}"/>
              </c:ext>
            </c:extLst>
          </c:dPt>
          <c:dPt>
            <c:idx val="5"/>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B-866C-4374-8EA0-9C9C715FBCEA}"/>
              </c:ext>
            </c:extLst>
          </c:dPt>
          <c:dPt>
            <c:idx val="6"/>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D-866C-4374-8EA0-9C9C715FBCEA}"/>
              </c:ext>
            </c:extLst>
          </c:dPt>
          <c:dPt>
            <c:idx val="7"/>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F-866C-4374-8EA0-9C9C715FBCEA}"/>
              </c:ext>
            </c:extLst>
          </c:dPt>
          <c:dPt>
            <c:idx val="8"/>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11-866C-4374-8EA0-9C9C715FBCEA}"/>
              </c:ext>
            </c:extLst>
          </c:dPt>
          <c:dPt>
            <c:idx val="9"/>
            <c:invertIfNegative val="0"/>
            <c:bubble3D val="0"/>
            <c:spPr>
              <a:solidFill>
                <a:srgbClr val="FFC000"/>
              </a:solidFill>
              <a:ln>
                <a:noFill/>
              </a:ln>
              <a:effectLst/>
            </c:spPr>
            <c:extLst>
              <c:ext xmlns:c16="http://schemas.microsoft.com/office/drawing/2014/chart" uri="{C3380CC4-5D6E-409C-BE32-E72D297353CC}">
                <c16:uniqueId val="{00000013-866C-4374-8EA0-9C9C715FBCEA}"/>
              </c:ext>
            </c:extLst>
          </c:dPt>
          <c:dPt>
            <c:idx val="10"/>
            <c:invertIfNegative val="0"/>
            <c:bubble3D val="0"/>
            <c:spPr>
              <a:solidFill>
                <a:srgbClr val="FFC000"/>
              </a:solidFill>
              <a:ln>
                <a:noFill/>
              </a:ln>
              <a:effectLst/>
            </c:spPr>
            <c:extLst>
              <c:ext xmlns:c16="http://schemas.microsoft.com/office/drawing/2014/chart" uri="{C3380CC4-5D6E-409C-BE32-E72D297353CC}">
                <c16:uniqueId val="{00000015-866C-4374-8EA0-9C9C715FBCEA}"/>
              </c:ext>
            </c:extLst>
          </c:dPt>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Berufsunfall'!$A$6:$A$16</c:f>
              <c:strCache>
                <c:ptCount val="11"/>
                <c:pt idx="0">
                  <c:v>Anzahl Fälle</c:v>
                </c:pt>
                <c:pt idx="1">
                  <c:v>Anzahl Ausfälle 1-3 Tage</c:v>
                </c:pt>
                <c:pt idx="2">
                  <c:v>Anzahl Ausfälle 4-10 Tage</c:v>
                </c:pt>
                <c:pt idx="3">
                  <c:v>Anzahl Ausfälle 11-30 Tage</c:v>
                </c:pt>
                <c:pt idx="4">
                  <c:v>Fallrisiko (Umrechnung auf 1000 Vollbeschäftigte)</c:v>
                </c:pt>
                <c:pt idx="5">
                  <c:v>Total Ausfalltage</c:v>
                </c:pt>
                <c:pt idx="6">
                  <c:v>Ausfalltage kurz (1-3 Tage)</c:v>
                </c:pt>
                <c:pt idx="7">
                  <c:v>Ausfalltage mittel (4-10 Tage)</c:v>
                </c:pt>
                <c:pt idx="8">
                  <c:v>Ausfalltage lang (11-30 Tage)</c:v>
                </c:pt>
                <c:pt idx="9">
                  <c:v>Absenzrisiko in Arbeitstagen pro VB</c:v>
                </c:pt>
                <c:pt idx="10">
                  <c:v>Absenzrate in Prozent der Sollarbeitstage</c:v>
                </c:pt>
              </c:strCache>
            </c:strRef>
          </c:cat>
          <c:val>
            <c:numRef>
              <c:f>'5. Berufsunfall'!$B$6:$B$16</c:f>
              <c:numCache>
                <c:formatCode>General</c:formatCode>
                <c:ptCount val="11"/>
                <c:pt idx="0">
                  <c:v>2</c:v>
                </c:pt>
                <c:pt idx="1">
                  <c:v>1</c:v>
                </c:pt>
                <c:pt idx="2">
                  <c:v>1</c:v>
                </c:pt>
                <c:pt idx="3">
                  <c:v>0</c:v>
                </c:pt>
                <c:pt idx="4">
                  <c:v>500</c:v>
                </c:pt>
                <c:pt idx="5">
                  <c:v>10</c:v>
                </c:pt>
                <c:pt idx="6">
                  <c:v>3</c:v>
                </c:pt>
                <c:pt idx="7">
                  <c:v>7</c:v>
                </c:pt>
                <c:pt idx="8">
                  <c:v>0</c:v>
                </c:pt>
                <c:pt idx="9" formatCode="0.00">
                  <c:v>2.5</c:v>
                </c:pt>
                <c:pt idx="10" formatCode="0.00">
                  <c:v>1.1061946902654867</c:v>
                </c:pt>
              </c:numCache>
            </c:numRef>
          </c:val>
          <c:extLst>
            <c:ext xmlns:c16="http://schemas.microsoft.com/office/drawing/2014/chart" uri="{C3380CC4-5D6E-409C-BE32-E72D297353CC}">
              <c16:uniqueId val="{00000016-866C-4374-8EA0-9C9C715FBCEA}"/>
            </c:ext>
          </c:extLst>
        </c:ser>
        <c:dLbls>
          <c:showLegendKey val="0"/>
          <c:showVal val="0"/>
          <c:showCatName val="0"/>
          <c:showSerName val="0"/>
          <c:showPercent val="0"/>
          <c:showBubbleSize val="0"/>
        </c:dLbls>
        <c:gapWidth val="219"/>
        <c:overlap val="-27"/>
        <c:axId val="426219672"/>
        <c:axId val="426220456"/>
      </c:barChart>
      <c:catAx>
        <c:axId val="426219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de-DE"/>
          </a:p>
        </c:txPr>
        <c:crossAx val="426220456"/>
        <c:crosses val="autoZero"/>
        <c:auto val="1"/>
        <c:lblAlgn val="ctr"/>
        <c:lblOffset val="100"/>
        <c:noMultiLvlLbl val="0"/>
      </c:catAx>
      <c:valAx>
        <c:axId val="4262204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de-DE"/>
          </a:p>
        </c:txPr>
        <c:crossAx val="426219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800"/>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200" b="1" i="0" u="none" strike="noStrike" kern="1200" spc="0" baseline="0">
                <a:solidFill>
                  <a:schemeClr val="tx1">
                    <a:lumMod val="65000"/>
                    <a:lumOff val="35000"/>
                  </a:schemeClr>
                </a:solidFill>
                <a:latin typeface="+mn-lt"/>
                <a:ea typeface="+mn-ea"/>
                <a:cs typeface="+mn-cs"/>
              </a:defRPr>
            </a:pPr>
            <a:r>
              <a:rPr lang="de-CH"/>
              <a:t>Übersicht</a:t>
            </a:r>
            <a:r>
              <a:rPr lang="de-CH" baseline="0"/>
              <a:t> </a:t>
            </a:r>
            <a:r>
              <a:rPr lang="de-CH"/>
              <a:t>Nichtberufsunfall in Anzahl Fällen und Ausfalltagen </a:t>
            </a:r>
          </a:p>
        </c:rich>
      </c:tx>
      <c:overlay val="0"/>
      <c:spPr>
        <a:noFill/>
        <a:ln>
          <a:noFill/>
        </a:ln>
        <a:effectLst/>
      </c:spPr>
      <c:txPr>
        <a:bodyPr rot="0" spcFirstLastPara="1" vertOverflow="ellipsis" vert="horz" wrap="square" anchor="ctr" anchorCtr="1"/>
        <a:lstStyle/>
        <a:p>
          <a:pPr>
            <a:defRPr sz="3200" b="1"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3.5922114281083273E-2"/>
          <c:y val="0.12417921107975126"/>
          <c:w val="0.95342136801018273"/>
          <c:h val="0.77353773122699343"/>
        </c:manualLayout>
      </c:layout>
      <c:barChart>
        <c:barDir val="col"/>
        <c:grouping val="clustered"/>
        <c:varyColors val="0"/>
        <c:ser>
          <c:idx val="0"/>
          <c:order val="0"/>
          <c:tx>
            <c:strRef>
              <c:f>'6. Nichtberufsunfall'!$B$4</c:f>
              <c:strCache>
                <c:ptCount val="1"/>
                <c:pt idx="0">
                  <c:v>Nichtberufsunfall </c:v>
                </c:pt>
              </c:strCache>
            </c:strRef>
          </c:tx>
          <c:spPr>
            <a:solidFill>
              <a:srgbClr val="FFFF00"/>
            </a:solidFill>
            <a:ln>
              <a:noFill/>
            </a:ln>
            <a:effectLst/>
          </c:spPr>
          <c:invertIfNegative val="0"/>
          <c:dPt>
            <c:idx val="4"/>
            <c:invertIfNegative val="0"/>
            <c:bubble3D val="0"/>
            <c:spPr>
              <a:solidFill>
                <a:srgbClr val="FFC000"/>
              </a:solidFill>
              <a:ln>
                <a:noFill/>
              </a:ln>
              <a:effectLst/>
            </c:spPr>
            <c:extLst>
              <c:ext xmlns:c16="http://schemas.microsoft.com/office/drawing/2014/chart" uri="{C3380CC4-5D6E-409C-BE32-E72D297353CC}">
                <c16:uniqueId val="{00000001-7FA9-41BF-8948-6E0744138BA5}"/>
              </c:ext>
            </c:extLst>
          </c:dPt>
          <c:dPt>
            <c:idx val="5"/>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3-7FA9-41BF-8948-6E0744138BA5}"/>
              </c:ext>
            </c:extLst>
          </c:dPt>
          <c:dPt>
            <c:idx val="6"/>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5-7FA9-41BF-8948-6E0744138BA5}"/>
              </c:ext>
            </c:extLst>
          </c:dPt>
          <c:dPt>
            <c:idx val="7"/>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7-7FA9-41BF-8948-6E0744138BA5}"/>
              </c:ext>
            </c:extLst>
          </c:dPt>
          <c:dPt>
            <c:idx val="8"/>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9-7FA9-41BF-8948-6E0744138BA5}"/>
              </c:ext>
            </c:extLst>
          </c:dPt>
          <c:dPt>
            <c:idx val="9"/>
            <c:invertIfNegative val="0"/>
            <c:bubble3D val="0"/>
            <c:spPr>
              <a:solidFill>
                <a:srgbClr val="FFC000"/>
              </a:solidFill>
              <a:ln>
                <a:noFill/>
              </a:ln>
              <a:effectLst/>
            </c:spPr>
            <c:extLst>
              <c:ext xmlns:c16="http://schemas.microsoft.com/office/drawing/2014/chart" uri="{C3380CC4-5D6E-409C-BE32-E72D297353CC}">
                <c16:uniqueId val="{0000000B-7FA9-41BF-8948-6E0744138BA5}"/>
              </c:ext>
            </c:extLst>
          </c:dPt>
          <c:dPt>
            <c:idx val="10"/>
            <c:invertIfNegative val="0"/>
            <c:bubble3D val="0"/>
            <c:spPr>
              <a:solidFill>
                <a:srgbClr val="FFC000"/>
              </a:solidFill>
              <a:ln>
                <a:noFill/>
              </a:ln>
              <a:effectLst/>
            </c:spPr>
            <c:extLst>
              <c:ext xmlns:c16="http://schemas.microsoft.com/office/drawing/2014/chart" uri="{C3380CC4-5D6E-409C-BE32-E72D297353CC}">
                <c16:uniqueId val="{0000000D-7FA9-41BF-8948-6E0744138BA5}"/>
              </c:ext>
            </c:extLst>
          </c:dPt>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 Nichtberufsunfall'!$A$5:$A$15</c:f>
              <c:strCache>
                <c:ptCount val="11"/>
                <c:pt idx="0">
                  <c:v>Anzahl Fälle</c:v>
                </c:pt>
                <c:pt idx="1">
                  <c:v>Anzahl Ausfälle 1-3 Tage</c:v>
                </c:pt>
                <c:pt idx="2">
                  <c:v>Anzahl Ausfälle 4-10 Tage</c:v>
                </c:pt>
                <c:pt idx="3">
                  <c:v>Anzahl Ausfälle 11-30 Tage</c:v>
                </c:pt>
                <c:pt idx="4">
                  <c:v>Fallrisiko (Umrechnung auf 1000 Vollbeschäftigte)</c:v>
                </c:pt>
                <c:pt idx="5">
                  <c:v>Total Ausfalltage</c:v>
                </c:pt>
                <c:pt idx="6">
                  <c:v>Ausfalltage kurz (1-3 Tage)</c:v>
                </c:pt>
                <c:pt idx="7">
                  <c:v>Ausfalltage mittel (4-10 Tage)</c:v>
                </c:pt>
                <c:pt idx="8">
                  <c:v>Ausfalltage lang (11-30 Tage)</c:v>
                </c:pt>
                <c:pt idx="9">
                  <c:v>Absenzrisiko in Arbeitstagen pro VB</c:v>
                </c:pt>
                <c:pt idx="10">
                  <c:v>Absenzrate in Prozent der Sollarbeitstage</c:v>
                </c:pt>
              </c:strCache>
            </c:strRef>
          </c:cat>
          <c:val>
            <c:numRef>
              <c:f>'6. Nichtberufsunfall'!$B$5:$B$15</c:f>
              <c:numCache>
                <c:formatCode>General</c:formatCode>
                <c:ptCount val="11"/>
                <c:pt idx="0">
                  <c:v>2</c:v>
                </c:pt>
                <c:pt idx="1">
                  <c:v>1</c:v>
                </c:pt>
                <c:pt idx="2">
                  <c:v>1</c:v>
                </c:pt>
                <c:pt idx="3">
                  <c:v>0</c:v>
                </c:pt>
                <c:pt idx="4" formatCode="0">
                  <c:v>500</c:v>
                </c:pt>
                <c:pt idx="5">
                  <c:v>7</c:v>
                </c:pt>
                <c:pt idx="6">
                  <c:v>1</c:v>
                </c:pt>
                <c:pt idx="7">
                  <c:v>6</c:v>
                </c:pt>
                <c:pt idx="8">
                  <c:v>0</c:v>
                </c:pt>
                <c:pt idx="9" formatCode="0.00">
                  <c:v>1.75</c:v>
                </c:pt>
                <c:pt idx="10" formatCode="0.00">
                  <c:v>0.77433628318584069</c:v>
                </c:pt>
              </c:numCache>
            </c:numRef>
          </c:val>
          <c:extLst>
            <c:ext xmlns:c16="http://schemas.microsoft.com/office/drawing/2014/chart" uri="{C3380CC4-5D6E-409C-BE32-E72D297353CC}">
              <c16:uniqueId val="{0000000E-7FA9-41BF-8948-6E0744138BA5}"/>
            </c:ext>
          </c:extLst>
        </c:ser>
        <c:dLbls>
          <c:showLegendKey val="0"/>
          <c:showVal val="0"/>
          <c:showCatName val="0"/>
          <c:showSerName val="0"/>
          <c:showPercent val="0"/>
          <c:showBubbleSize val="0"/>
        </c:dLbls>
        <c:gapWidth val="219"/>
        <c:overlap val="-27"/>
        <c:axId val="426222024"/>
        <c:axId val="426220064"/>
      </c:barChart>
      <c:catAx>
        <c:axId val="426222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de-DE"/>
          </a:p>
        </c:txPr>
        <c:crossAx val="426220064"/>
        <c:crosses val="autoZero"/>
        <c:auto val="1"/>
        <c:lblAlgn val="ctr"/>
        <c:lblOffset val="100"/>
        <c:noMultiLvlLbl val="0"/>
      </c:catAx>
      <c:valAx>
        <c:axId val="4262200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de-DE"/>
          </a:p>
        </c:txPr>
        <c:crossAx val="4262220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800"/>
      </a:pPr>
      <a:endParaRPr lang="de-DE"/>
    </a:p>
  </c:tx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200" b="1" i="0" u="none" strike="noStrike" kern="1200" spc="0" baseline="0">
                <a:solidFill>
                  <a:schemeClr val="tx1">
                    <a:lumMod val="65000"/>
                    <a:lumOff val="35000"/>
                  </a:schemeClr>
                </a:solidFill>
                <a:latin typeface="+mn-lt"/>
                <a:ea typeface="+mn-ea"/>
                <a:cs typeface="+mn-cs"/>
              </a:defRPr>
            </a:pPr>
            <a:r>
              <a:rPr lang="en-US"/>
              <a:t>Übersicht Krankheit in Anzahl</a:t>
            </a:r>
            <a:r>
              <a:rPr lang="en-US" baseline="0"/>
              <a:t> Fällen und Ausfalltagen </a:t>
            </a:r>
            <a:endParaRPr lang="en-US"/>
          </a:p>
        </c:rich>
      </c:tx>
      <c:overlay val="0"/>
      <c:spPr>
        <a:noFill/>
        <a:ln>
          <a:noFill/>
        </a:ln>
        <a:effectLst/>
      </c:spPr>
      <c:txPr>
        <a:bodyPr rot="0" spcFirstLastPara="1" vertOverflow="ellipsis" vert="horz" wrap="square" anchor="ctr" anchorCtr="1"/>
        <a:lstStyle/>
        <a:p>
          <a:pPr>
            <a:defRPr sz="3200" b="1"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'7. Krankheit'!$B$4</c:f>
              <c:strCache>
                <c:ptCount val="1"/>
                <c:pt idx="0">
                  <c:v>Krankheit </c:v>
                </c:pt>
              </c:strCache>
            </c:strRef>
          </c:tx>
          <c:spPr>
            <a:solidFill>
              <a:schemeClr val="accent2">
                <a:lumMod val="60000"/>
                <a:lumOff val="40000"/>
              </a:schemeClr>
            </a:solidFill>
            <a:ln>
              <a:noFill/>
            </a:ln>
            <a:effectLst/>
          </c:spPr>
          <c:invertIfNegative val="0"/>
          <c:dPt>
            <c:idx val="0"/>
            <c:invertIfNegative val="0"/>
            <c:bubble3D val="0"/>
            <c:spPr>
              <a:solidFill>
                <a:srgbClr val="FFFF00"/>
              </a:solidFill>
              <a:ln>
                <a:noFill/>
              </a:ln>
              <a:effectLst/>
            </c:spPr>
            <c:extLst>
              <c:ext xmlns:c16="http://schemas.microsoft.com/office/drawing/2014/chart" uri="{C3380CC4-5D6E-409C-BE32-E72D297353CC}">
                <c16:uniqueId val="{00000001-BFD5-4945-B5DC-814960133681}"/>
              </c:ext>
            </c:extLst>
          </c:dPt>
          <c:dPt>
            <c:idx val="1"/>
            <c:invertIfNegative val="0"/>
            <c:bubble3D val="0"/>
            <c:spPr>
              <a:solidFill>
                <a:srgbClr val="FFFF00"/>
              </a:solidFill>
              <a:ln>
                <a:noFill/>
              </a:ln>
              <a:effectLst/>
            </c:spPr>
            <c:extLst>
              <c:ext xmlns:c16="http://schemas.microsoft.com/office/drawing/2014/chart" uri="{C3380CC4-5D6E-409C-BE32-E72D297353CC}">
                <c16:uniqueId val="{00000003-BFD5-4945-B5DC-814960133681}"/>
              </c:ext>
            </c:extLst>
          </c:dPt>
          <c:dPt>
            <c:idx val="2"/>
            <c:invertIfNegative val="0"/>
            <c:bubble3D val="0"/>
            <c:spPr>
              <a:solidFill>
                <a:srgbClr val="FFFF00"/>
              </a:solidFill>
              <a:ln>
                <a:noFill/>
              </a:ln>
              <a:effectLst/>
            </c:spPr>
            <c:extLst>
              <c:ext xmlns:c16="http://schemas.microsoft.com/office/drawing/2014/chart" uri="{C3380CC4-5D6E-409C-BE32-E72D297353CC}">
                <c16:uniqueId val="{00000005-BFD5-4945-B5DC-814960133681}"/>
              </c:ext>
            </c:extLst>
          </c:dPt>
          <c:dPt>
            <c:idx val="3"/>
            <c:invertIfNegative val="0"/>
            <c:bubble3D val="0"/>
            <c:spPr>
              <a:solidFill>
                <a:srgbClr val="FFFF00"/>
              </a:solidFill>
              <a:ln>
                <a:noFill/>
              </a:ln>
              <a:effectLst/>
            </c:spPr>
            <c:extLst>
              <c:ext xmlns:c16="http://schemas.microsoft.com/office/drawing/2014/chart" uri="{C3380CC4-5D6E-409C-BE32-E72D297353CC}">
                <c16:uniqueId val="{00000007-BFD5-4945-B5DC-814960133681}"/>
              </c:ext>
            </c:extLst>
          </c:dPt>
          <c:dPt>
            <c:idx val="4"/>
            <c:invertIfNegative val="0"/>
            <c:bubble3D val="0"/>
            <c:spPr>
              <a:solidFill>
                <a:srgbClr val="FFC000"/>
              </a:solidFill>
              <a:ln>
                <a:noFill/>
              </a:ln>
              <a:effectLst/>
            </c:spPr>
            <c:extLst>
              <c:ext xmlns:c16="http://schemas.microsoft.com/office/drawing/2014/chart" uri="{C3380CC4-5D6E-409C-BE32-E72D297353CC}">
                <c16:uniqueId val="{00000009-BFD5-4945-B5DC-814960133681}"/>
              </c:ext>
            </c:extLst>
          </c:dPt>
          <c:dPt>
            <c:idx val="5"/>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B-BFD5-4945-B5DC-814960133681}"/>
              </c:ext>
            </c:extLst>
          </c:dPt>
          <c:dPt>
            <c:idx val="6"/>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D-BFD5-4945-B5DC-814960133681}"/>
              </c:ext>
            </c:extLst>
          </c:dPt>
          <c:dPt>
            <c:idx val="7"/>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F-BFD5-4945-B5DC-814960133681}"/>
              </c:ext>
            </c:extLst>
          </c:dPt>
          <c:dPt>
            <c:idx val="8"/>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11-BFD5-4945-B5DC-814960133681}"/>
              </c:ext>
            </c:extLst>
          </c:dPt>
          <c:dPt>
            <c:idx val="9"/>
            <c:invertIfNegative val="0"/>
            <c:bubble3D val="0"/>
            <c:spPr>
              <a:solidFill>
                <a:srgbClr val="FFC000"/>
              </a:solidFill>
              <a:ln>
                <a:noFill/>
              </a:ln>
              <a:effectLst/>
            </c:spPr>
            <c:extLst>
              <c:ext xmlns:c16="http://schemas.microsoft.com/office/drawing/2014/chart" uri="{C3380CC4-5D6E-409C-BE32-E72D297353CC}">
                <c16:uniqueId val="{00000013-BFD5-4945-B5DC-814960133681}"/>
              </c:ext>
            </c:extLst>
          </c:dPt>
          <c:dPt>
            <c:idx val="10"/>
            <c:invertIfNegative val="0"/>
            <c:bubble3D val="0"/>
            <c:spPr>
              <a:solidFill>
                <a:srgbClr val="FFC000"/>
              </a:solidFill>
              <a:ln>
                <a:noFill/>
              </a:ln>
              <a:effectLst/>
            </c:spPr>
            <c:extLst>
              <c:ext xmlns:c16="http://schemas.microsoft.com/office/drawing/2014/chart" uri="{C3380CC4-5D6E-409C-BE32-E72D297353CC}">
                <c16:uniqueId val="{00000015-BFD5-4945-B5DC-814960133681}"/>
              </c:ext>
            </c:extLst>
          </c:dPt>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 Krankheit'!$A$5:$A$15</c:f>
              <c:strCache>
                <c:ptCount val="11"/>
                <c:pt idx="0">
                  <c:v>Total Anzahl Fälle</c:v>
                </c:pt>
                <c:pt idx="1">
                  <c:v>Anzahl Ausfälle 1-3 Tage</c:v>
                </c:pt>
                <c:pt idx="2">
                  <c:v>Anzahl Ausfälle 4-10 Tage</c:v>
                </c:pt>
                <c:pt idx="3">
                  <c:v>Anzahl Ausfälle 11-30 Tage</c:v>
                </c:pt>
                <c:pt idx="4">
                  <c:v>Fallrisiko (Umrechnung auf 1000 Vollbeschäftigte)</c:v>
                </c:pt>
                <c:pt idx="5">
                  <c:v>Total Ausfalltage</c:v>
                </c:pt>
                <c:pt idx="6">
                  <c:v>Ausfalltage kurz (1-3 Tage)</c:v>
                </c:pt>
                <c:pt idx="7">
                  <c:v>Ausfalltage mittel (4-10 Tage)</c:v>
                </c:pt>
                <c:pt idx="8">
                  <c:v>Ausfalltage lang (11-30 Tage)</c:v>
                </c:pt>
                <c:pt idx="9">
                  <c:v>Absenzrisiko in Arbeitstagen pro VB</c:v>
                </c:pt>
                <c:pt idx="10">
                  <c:v>Absenzrate in Prozent der Sollarbeitstage</c:v>
                </c:pt>
              </c:strCache>
            </c:strRef>
          </c:cat>
          <c:val>
            <c:numRef>
              <c:f>'7. Krankheit'!$B$5:$B$15</c:f>
              <c:numCache>
                <c:formatCode>General</c:formatCode>
                <c:ptCount val="11"/>
                <c:pt idx="0">
                  <c:v>3</c:v>
                </c:pt>
                <c:pt idx="1">
                  <c:v>0</c:v>
                </c:pt>
                <c:pt idx="2">
                  <c:v>2</c:v>
                </c:pt>
                <c:pt idx="3">
                  <c:v>1</c:v>
                </c:pt>
                <c:pt idx="4" formatCode="0">
                  <c:v>750</c:v>
                </c:pt>
                <c:pt idx="5" formatCode="0">
                  <c:v>24</c:v>
                </c:pt>
                <c:pt idx="6" formatCode="0">
                  <c:v>0</c:v>
                </c:pt>
                <c:pt idx="7" formatCode="0">
                  <c:v>9</c:v>
                </c:pt>
                <c:pt idx="8" formatCode="0">
                  <c:v>15</c:v>
                </c:pt>
                <c:pt idx="9" formatCode="0.00">
                  <c:v>6</c:v>
                </c:pt>
                <c:pt idx="10" formatCode="0.00">
                  <c:v>2.6548672566371683</c:v>
                </c:pt>
              </c:numCache>
            </c:numRef>
          </c:val>
          <c:extLst>
            <c:ext xmlns:c16="http://schemas.microsoft.com/office/drawing/2014/chart" uri="{C3380CC4-5D6E-409C-BE32-E72D297353CC}">
              <c16:uniqueId val="{00000016-BFD5-4945-B5DC-814960133681}"/>
            </c:ext>
          </c:extLst>
        </c:ser>
        <c:dLbls>
          <c:showLegendKey val="0"/>
          <c:showVal val="0"/>
          <c:showCatName val="0"/>
          <c:showSerName val="0"/>
          <c:showPercent val="0"/>
          <c:showBubbleSize val="0"/>
        </c:dLbls>
        <c:gapWidth val="219"/>
        <c:overlap val="-27"/>
        <c:axId val="426225944"/>
        <c:axId val="426227904"/>
      </c:barChart>
      <c:catAx>
        <c:axId val="426225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de-DE"/>
          </a:p>
        </c:txPr>
        <c:crossAx val="426227904"/>
        <c:crosses val="autoZero"/>
        <c:auto val="1"/>
        <c:lblAlgn val="ctr"/>
        <c:lblOffset val="100"/>
        <c:noMultiLvlLbl val="0"/>
      </c:catAx>
      <c:valAx>
        <c:axId val="4262279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de-DE"/>
          </a:p>
        </c:txPr>
        <c:crossAx val="4262259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800"/>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6.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204107</xdr:colOff>
      <xdr:row>8</xdr:row>
      <xdr:rowOff>68036</xdr:rowOff>
    </xdr:from>
    <xdr:to>
      <xdr:col>6</xdr:col>
      <xdr:colOff>789215</xdr:colOff>
      <xdr:row>46</xdr:row>
      <xdr:rowOff>95250</xdr:rowOff>
    </xdr:to>
    <xdr:graphicFrame macro="">
      <xdr:nvGraphicFramePr>
        <xdr:cNvPr id="2" name="Diagramm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108857</xdr:colOff>
      <xdr:row>49</xdr:row>
      <xdr:rowOff>0</xdr:rowOff>
    </xdr:from>
    <xdr:to>
      <xdr:col>8</xdr:col>
      <xdr:colOff>1551214</xdr:colOff>
      <xdr:row>84</xdr:row>
      <xdr:rowOff>40821</xdr:rowOff>
    </xdr:to>
    <xdr:graphicFrame macro="">
      <xdr:nvGraphicFramePr>
        <xdr:cNvPr id="4" name="Diagramm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12</xdr:row>
      <xdr:rowOff>299356</xdr:rowOff>
    </xdr:from>
    <xdr:to>
      <xdr:col>8</xdr:col>
      <xdr:colOff>1483179</xdr:colOff>
      <xdr:row>47</xdr:row>
      <xdr:rowOff>190499</xdr:rowOff>
    </xdr:to>
    <xdr:graphicFrame macro="">
      <xdr:nvGraphicFramePr>
        <xdr:cNvPr id="5" name="Diagramm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163285</xdr:colOff>
      <xdr:row>7</xdr:row>
      <xdr:rowOff>149678</xdr:rowOff>
    </xdr:from>
    <xdr:to>
      <xdr:col>3</xdr:col>
      <xdr:colOff>408214</xdr:colOff>
      <xdr:row>36</xdr:row>
      <xdr:rowOff>190499</xdr:rowOff>
    </xdr:to>
    <xdr:graphicFrame macro="">
      <xdr:nvGraphicFramePr>
        <xdr:cNvPr id="7" name="Diagramm 6">
          <a:extLst>
            <a:ext uri="{FF2B5EF4-FFF2-40B4-BE49-F238E27FC236}">
              <a16:creationId xmlns:a16="http://schemas.microsoft.com/office/drawing/2014/main" id="{00000000-0008-0000-04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625928</xdr:colOff>
      <xdr:row>7</xdr:row>
      <xdr:rowOff>122464</xdr:rowOff>
    </xdr:from>
    <xdr:to>
      <xdr:col>7</xdr:col>
      <xdr:colOff>13608</xdr:colOff>
      <xdr:row>36</xdr:row>
      <xdr:rowOff>163285</xdr:rowOff>
    </xdr:to>
    <xdr:graphicFrame macro="">
      <xdr:nvGraphicFramePr>
        <xdr:cNvPr id="3" name="Diagramm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108858</xdr:colOff>
      <xdr:row>7</xdr:row>
      <xdr:rowOff>68036</xdr:rowOff>
    </xdr:from>
    <xdr:to>
      <xdr:col>11</xdr:col>
      <xdr:colOff>1034143</xdr:colOff>
      <xdr:row>37</xdr:row>
      <xdr:rowOff>0</xdr:rowOff>
    </xdr:to>
    <xdr:graphicFrame macro="">
      <xdr:nvGraphicFramePr>
        <xdr:cNvPr id="4" name="Diagramm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408213</xdr:colOff>
      <xdr:row>17</xdr:row>
      <xdr:rowOff>27214</xdr:rowOff>
    </xdr:from>
    <xdr:to>
      <xdr:col>7</xdr:col>
      <xdr:colOff>966106</xdr:colOff>
      <xdr:row>54</xdr:row>
      <xdr:rowOff>40822</xdr:rowOff>
    </xdr:to>
    <xdr:graphicFrame macro="">
      <xdr:nvGraphicFramePr>
        <xdr:cNvPr id="3" name="Diagramm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408213</xdr:colOff>
      <xdr:row>16</xdr:row>
      <xdr:rowOff>27214</xdr:rowOff>
    </xdr:from>
    <xdr:to>
      <xdr:col>7</xdr:col>
      <xdr:colOff>966106</xdr:colOff>
      <xdr:row>53</xdr:row>
      <xdr:rowOff>40822</xdr:rowOff>
    </xdr:to>
    <xdr:graphicFrame macro="">
      <xdr:nvGraphicFramePr>
        <xdr:cNvPr id="2" name="Diagramm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408213</xdr:colOff>
      <xdr:row>16</xdr:row>
      <xdr:rowOff>27214</xdr:rowOff>
    </xdr:from>
    <xdr:to>
      <xdr:col>7</xdr:col>
      <xdr:colOff>966106</xdr:colOff>
      <xdr:row>53</xdr:row>
      <xdr:rowOff>40822</xdr:rowOff>
    </xdr:to>
    <xdr:graphicFrame macro="">
      <xdr:nvGraphicFramePr>
        <xdr:cNvPr id="2" name="Diagramm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21"/>
  <sheetViews>
    <sheetView tabSelected="1" zoomScale="76" zoomScaleNormal="76" workbookViewId="0">
      <selection activeCell="A2" sqref="A2"/>
    </sheetView>
  </sheetViews>
  <sheetFormatPr baseColWidth="10" defaultRowHeight="14.5" x14ac:dyDescent="0.35"/>
  <cols>
    <col min="1" max="1" width="145.7265625" customWidth="1"/>
  </cols>
  <sheetData>
    <row r="1" spans="1:1" x14ac:dyDescent="0.35">
      <c r="A1" s="8"/>
    </row>
    <row r="2" spans="1:1" ht="18.5" x14ac:dyDescent="0.45">
      <c r="A2" s="14" t="s">
        <v>89</v>
      </c>
    </row>
    <row r="3" spans="1:1" ht="15.5" x14ac:dyDescent="0.35">
      <c r="A3" s="9"/>
    </row>
    <row r="4" spans="1:1" ht="15.5" x14ac:dyDescent="0.35">
      <c r="A4" s="9" t="s">
        <v>87</v>
      </c>
    </row>
    <row r="5" spans="1:1" ht="31" x14ac:dyDescent="0.35">
      <c r="A5" s="9" t="s">
        <v>85</v>
      </c>
    </row>
    <row r="6" spans="1:1" ht="15.5" x14ac:dyDescent="0.35">
      <c r="A6" s="9"/>
    </row>
    <row r="7" spans="1:1" s="37" customFormat="1" ht="15.5" x14ac:dyDescent="0.35">
      <c r="A7" s="36"/>
    </row>
    <row r="8" spans="1:1" ht="15.5" x14ac:dyDescent="0.35">
      <c r="A8" s="9"/>
    </row>
    <row r="9" spans="1:1" ht="18.5" x14ac:dyDescent="0.35">
      <c r="A9" s="10" t="s">
        <v>16</v>
      </c>
    </row>
    <row r="10" spans="1:1" ht="263.5" x14ac:dyDescent="0.35">
      <c r="A10" s="12" t="s">
        <v>90</v>
      </c>
    </row>
    <row r="11" spans="1:1" ht="15.5" x14ac:dyDescent="0.35">
      <c r="A11" s="12"/>
    </row>
    <row r="12" spans="1:1" ht="15.5" x14ac:dyDescent="0.35">
      <c r="A12" s="36"/>
    </row>
    <row r="13" spans="1:1" ht="18.5" x14ac:dyDescent="0.35">
      <c r="A13" s="10" t="s">
        <v>62</v>
      </c>
    </row>
    <row r="14" spans="1:1" ht="186" x14ac:dyDescent="0.35">
      <c r="A14" s="12" t="s">
        <v>88</v>
      </c>
    </row>
    <row r="15" spans="1:1" s="37" customFormat="1" ht="15.5" x14ac:dyDescent="0.35">
      <c r="A15" s="36"/>
    </row>
    <row r="16" spans="1:1" ht="18.5" x14ac:dyDescent="0.35">
      <c r="A16" s="15" t="s">
        <v>63</v>
      </c>
    </row>
    <row r="17" spans="1:1" ht="31" x14ac:dyDescent="0.35">
      <c r="A17" s="12" t="s">
        <v>86</v>
      </c>
    </row>
    <row r="18" spans="1:1" ht="15.5" x14ac:dyDescent="0.35">
      <c r="A18" s="12"/>
    </row>
    <row r="19" spans="1:1" s="37" customFormat="1" ht="15.5" x14ac:dyDescent="0.35">
      <c r="A19" s="36"/>
    </row>
    <row r="20" spans="1:1" ht="15.5" x14ac:dyDescent="0.35">
      <c r="A20" s="11" t="s">
        <v>17</v>
      </c>
    </row>
    <row r="21" spans="1:1" ht="15.5" x14ac:dyDescent="0.35">
      <c r="A21" s="11"/>
    </row>
  </sheetData>
  <pageMargins left="0.7" right="0.7" top="0.78740157499999996" bottom="0.78740157499999996"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AB49"/>
  <sheetViews>
    <sheetView topLeftCell="D1" zoomScale="85" zoomScaleNormal="85" workbookViewId="0">
      <selection activeCell="AB25" sqref="AB25"/>
    </sheetView>
  </sheetViews>
  <sheetFormatPr baseColWidth="10" defaultColWidth="4.7265625" defaultRowHeight="14.5" x14ac:dyDescent="0.35"/>
  <cols>
    <col min="1" max="1" width="26" customWidth="1"/>
    <col min="2" max="2" width="5.7265625" customWidth="1"/>
    <col min="3" max="3" width="6.90625" customWidth="1"/>
    <col min="4" max="4" width="7.90625" customWidth="1"/>
    <col min="5" max="5" width="8.90625" customWidth="1"/>
    <col min="6" max="6" width="5.7265625" customWidth="1"/>
    <col min="7" max="7" width="8.08984375" customWidth="1"/>
    <col min="8" max="8" width="9.26953125" customWidth="1"/>
    <col min="9" max="9" width="10.26953125" customWidth="1"/>
    <col min="10" max="10" width="5.7265625" customWidth="1"/>
    <col min="11" max="13" width="7.26953125" customWidth="1"/>
    <col min="14" max="14" width="7.7265625" customWidth="1"/>
    <col min="15" max="15" width="9.08984375" style="2" customWidth="1"/>
    <col min="16" max="16" width="5.7265625" customWidth="1"/>
    <col min="17" max="17" width="7.26953125" customWidth="1"/>
    <col min="18" max="18" width="9" customWidth="1"/>
    <col min="19" max="19" width="8.90625" customWidth="1"/>
    <col min="20" max="20" width="5.7265625" customWidth="1"/>
    <col min="21" max="21" width="8.453125" customWidth="1"/>
    <col min="22" max="22" width="9" customWidth="1"/>
    <col min="23" max="23" width="9.90625" customWidth="1"/>
    <col min="24" max="24" width="5.7265625" customWidth="1"/>
    <col min="25" max="27" width="7.26953125" customWidth="1"/>
    <col min="28" max="28" width="7.7265625" customWidth="1"/>
    <col min="34" max="34" width="7.7265625" customWidth="1"/>
  </cols>
  <sheetData>
    <row r="1" spans="1:28" s="14" customFormat="1" ht="18.5" x14ac:dyDescent="0.45">
      <c r="A1" s="14" t="s">
        <v>58</v>
      </c>
      <c r="M1" s="75"/>
      <c r="N1" s="75"/>
      <c r="O1" s="73"/>
    </row>
    <row r="2" spans="1:28" x14ac:dyDescent="0.35">
      <c r="A2" t="s">
        <v>59</v>
      </c>
      <c r="M2" s="76"/>
      <c r="N2" s="76"/>
      <c r="O2" s="74"/>
      <c r="P2" t="s">
        <v>79</v>
      </c>
    </row>
    <row r="3" spans="1:28" x14ac:dyDescent="0.35">
      <c r="M3" s="76"/>
      <c r="N3" s="76"/>
      <c r="O3" s="74"/>
    </row>
    <row r="4" spans="1:28" x14ac:dyDescent="0.35">
      <c r="M4" s="76"/>
      <c r="N4" s="76"/>
      <c r="O4" s="74"/>
    </row>
    <row r="5" spans="1:28" x14ac:dyDescent="0.35">
      <c r="B5" s="20" t="s">
        <v>14</v>
      </c>
      <c r="C5" s="20"/>
      <c r="D5" s="20"/>
      <c r="E5" s="20"/>
      <c r="F5" s="20"/>
      <c r="G5" s="20"/>
      <c r="H5" s="20"/>
      <c r="I5" s="20"/>
      <c r="J5" s="20"/>
      <c r="K5" s="20"/>
      <c r="L5" s="20"/>
      <c r="M5" s="20"/>
      <c r="N5" s="20"/>
      <c r="O5" s="66"/>
      <c r="P5" s="70" t="s">
        <v>15</v>
      </c>
      <c r="Q5" s="26"/>
      <c r="R5" s="26"/>
      <c r="S5" s="26"/>
      <c r="T5" s="26"/>
      <c r="U5" s="13"/>
      <c r="V5" s="13"/>
      <c r="W5" s="13"/>
      <c r="X5" s="13"/>
      <c r="Y5" s="13"/>
      <c r="Z5" s="13"/>
      <c r="AA5" s="13"/>
      <c r="AB5" s="13"/>
    </row>
    <row r="6" spans="1:28" x14ac:dyDescent="0.35">
      <c r="B6" s="20"/>
      <c r="C6" s="25" t="s">
        <v>7</v>
      </c>
      <c r="D6" s="25" t="s">
        <v>12</v>
      </c>
      <c r="E6" s="77" t="s">
        <v>7</v>
      </c>
      <c r="F6" s="22"/>
      <c r="G6" s="25" t="s">
        <v>8</v>
      </c>
      <c r="H6" s="25" t="s">
        <v>8</v>
      </c>
      <c r="I6" s="25" t="s">
        <v>8</v>
      </c>
      <c r="J6" s="22"/>
      <c r="K6" s="25" t="s">
        <v>9</v>
      </c>
      <c r="L6" s="25" t="s">
        <v>9</v>
      </c>
      <c r="M6" s="25" t="s">
        <v>9</v>
      </c>
      <c r="N6" s="22"/>
      <c r="O6" s="67"/>
      <c r="P6" s="78"/>
      <c r="Q6" s="25" t="s">
        <v>7</v>
      </c>
      <c r="R6" s="25" t="s">
        <v>7</v>
      </c>
      <c r="S6" s="25" t="s">
        <v>7</v>
      </c>
      <c r="T6" s="79"/>
      <c r="U6" s="25" t="s">
        <v>8</v>
      </c>
      <c r="V6" s="25" t="s">
        <v>8</v>
      </c>
      <c r="W6" s="25" t="s">
        <v>8</v>
      </c>
      <c r="X6" s="79"/>
      <c r="Y6" s="80" t="s">
        <v>9</v>
      </c>
      <c r="Z6" s="80" t="s">
        <v>9</v>
      </c>
      <c r="AA6" s="80" t="s">
        <v>9</v>
      </c>
      <c r="AB6" s="13"/>
    </row>
    <row r="7" spans="1:28" s="6" customFormat="1" ht="43.5" x14ac:dyDescent="0.35">
      <c r="A7" s="38" t="s">
        <v>4</v>
      </c>
      <c r="B7" s="21" t="s">
        <v>12</v>
      </c>
      <c r="C7" s="24" t="s">
        <v>81</v>
      </c>
      <c r="D7" s="24" t="s">
        <v>82</v>
      </c>
      <c r="E7" s="24" t="s">
        <v>83</v>
      </c>
      <c r="F7" s="21" t="s">
        <v>11</v>
      </c>
      <c r="G7" s="24" t="s">
        <v>84</v>
      </c>
      <c r="H7" s="24" t="s">
        <v>82</v>
      </c>
      <c r="I7" s="24" t="s">
        <v>83</v>
      </c>
      <c r="J7" s="21" t="s">
        <v>13</v>
      </c>
      <c r="K7" s="24" t="s">
        <v>81</v>
      </c>
      <c r="L7" s="24" t="s">
        <v>82</v>
      </c>
      <c r="M7" s="24" t="s">
        <v>83</v>
      </c>
      <c r="N7" s="69" t="s">
        <v>5</v>
      </c>
      <c r="O7" s="72"/>
      <c r="P7" s="71" t="s">
        <v>7</v>
      </c>
      <c r="Q7" s="24" t="s">
        <v>81</v>
      </c>
      <c r="R7" s="24" t="s">
        <v>82</v>
      </c>
      <c r="S7" s="24" t="s">
        <v>83</v>
      </c>
      <c r="T7" s="64" t="s">
        <v>8</v>
      </c>
      <c r="U7" s="24" t="s">
        <v>81</v>
      </c>
      <c r="V7" s="24" t="s">
        <v>82</v>
      </c>
      <c r="W7" s="24" t="s">
        <v>83</v>
      </c>
      <c r="X7" s="64" t="s">
        <v>9</v>
      </c>
      <c r="Y7" s="24" t="s">
        <v>81</v>
      </c>
      <c r="Z7" s="24" t="s">
        <v>82</v>
      </c>
      <c r="AA7" s="24" t="s">
        <v>83</v>
      </c>
      <c r="AB7" s="64" t="s">
        <v>6</v>
      </c>
    </row>
    <row r="8" spans="1:28" x14ac:dyDescent="0.35">
      <c r="A8" s="3" t="s">
        <v>18</v>
      </c>
      <c r="B8" s="22">
        <f t="shared" ref="B8:B13" si="0">SUM(C8:E8)</f>
        <v>1</v>
      </c>
      <c r="C8" s="23">
        <v>1</v>
      </c>
      <c r="D8" s="23"/>
      <c r="E8" s="23"/>
      <c r="F8" s="22">
        <f t="shared" ref="F8:F24" si="1">SUM(G8:I8)</f>
        <v>0</v>
      </c>
      <c r="G8" s="23"/>
      <c r="H8" s="23"/>
      <c r="I8" s="23"/>
      <c r="J8" s="21">
        <f t="shared" ref="J8:J10" si="2">SUM(K8:M8)</f>
        <v>1</v>
      </c>
      <c r="K8" s="23"/>
      <c r="L8" s="23">
        <v>1</v>
      </c>
      <c r="M8" s="23"/>
      <c r="N8" s="22">
        <f>SUM(B8+F8+J8)</f>
        <v>2</v>
      </c>
      <c r="O8" s="66"/>
      <c r="P8" s="39">
        <f>SUM(Q8:S8)</f>
        <v>3</v>
      </c>
      <c r="Q8" s="23">
        <v>3</v>
      </c>
      <c r="R8" s="23"/>
      <c r="S8" s="23"/>
      <c r="T8" s="39">
        <f>SUM(U8:W8)</f>
        <v>0</v>
      </c>
      <c r="U8" s="23"/>
      <c r="V8" s="23"/>
      <c r="W8" s="23"/>
      <c r="X8" s="39">
        <f>SUM(Y8:AA8)</f>
        <v>5</v>
      </c>
      <c r="Y8" s="23"/>
      <c r="Z8" s="23">
        <v>5</v>
      </c>
      <c r="AA8" s="23"/>
      <c r="AB8" s="39">
        <f>SUM(P8+T8+X8)</f>
        <v>8</v>
      </c>
    </row>
    <row r="9" spans="1:28" x14ac:dyDescent="0.35">
      <c r="A9" s="3" t="s">
        <v>19</v>
      </c>
      <c r="B9" s="22">
        <f t="shared" si="0"/>
        <v>0</v>
      </c>
      <c r="C9" s="23"/>
      <c r="D9" s="23"/>
      <c r="E9" s="23"/>
      <c r="F9" s="22">
        <f t="shared" si="1"/>
        <v>2</v>
      </c>
      <c r="G9" s="23">
        <v>1</v>
      </c>
      <c r="H9" s="23">
        <v>1</v>
      </c>
      <c r="I9" s="23"/>
      <c r="J9" s="21">
        <f t="shared" si="2"/>
        <v>0</v>
      </c>
      <c r="K9" s="23"/>
      <c r="L9" s="23"/>
      <c r="M9" s="23"/>
      <c r="N9" s="22">
        <f t="shared" ref="N9:N24" si="3">SUM(B9+F9+J9)</f>
        <v>2</v>
      </c>
      <c r="O9" s="67"/>
      <c r="P9" s="39">
        <f t="shared" ref="P9:P12" si="4">SUM(Q9:S9)</f>
        <v>0</v>
      </c>
      <c r="Q9" s="23"/>
      <c r="R9" s="23"/>
      <c r="S9" s="23"/>
      <c r="T9" s="39">
        <f t="shared" ref="T9:T13" si="5">SUM(U9:W9)</f>
        <v>7</v>
      </c>
      <c r="U9" s="23">
        <v>1</v>
      </c>
      <c r="V9" s="23">
        <v>6</v>
      </c>
      <c r="W9" s="23"/>
      <c r="X9" s="39">
        <f t="shared" ref="X9:X25" si="6">SUM(Y9:AA9)</f>
        <v>0</v>
      </c>
      <c r="Y9" s="23"/>
      <c r="Z9" s="23"/>
      <c r="AA9" s="23"/>
      <c r="AB9" s="39">
        <f t="shared" ref="AB9:AB24" si="7">SUM(P9+T9+X9)</f>
        <v>7</v>
      </c>
    </row>
    <row r="10" spans="1:28" x14ac:dyDescent="0.35">
      <c r="A10" s="3" t="s">
        <v>30</v>
      </c>
      <c r="B10" s="22">
        <f t="shared" si="0"/>
        <v>0</v>
      </c>
      <c r="C10" s="23"/>
      <c r="D10" s="23"/>
      <c r="E10" s="23"/>
      <c r="F10" s="22">
        <f t="shared" si="1"/>
        <v>0</v>
      </c>
      <c r="G10" s="23"/>
      <c r="H10" s="23"/>
      <c r="I10" s="23"/>
      <c r="J10" s="21">
        <f t="shared" si="2"/>
        <v>1</v>
      </c>
      <c r="K10" s="23"/>
      <c r="L10" s="23"/>
      <c r="M10" s="23">
        <v>1</v>
      </c>
      <c r="N10" s="22">
        <f t="shared" si="3"/>
        <v>1</v>
      </c>
      <c r="O10" s="67"/>
      <c r="P10" s="39">
        <f t="shared" si="4"/>
        <v>0</v>
      </c>
      <c r="Q10" s="23"/>
      <c r="R10" s="23"/>
      <c r="S10" s="23"/>
      <c r="T10" s="39">
        <f t="shared" si="5"/>
        <v>0</v>
      </c>
      <c r="U10" s="23"/>
      <c r="V10" s="23"/>
      <c r="W10" s="23"/>
      <c r="X10" s="39">
        <f t="shared" si="6"/>
        <v>15</v>
      </c>
      <c r="Y10" s="23"/>
      <c r="Z10" s="23"/>
      <c r="AA10" s="23">
        <v>15</v>
      </c>
      <c r="AB10" s="39">
        <f t="shared" si="7"/>
        <v>15</v>
      </c>
    </row>
    <row r="11" spans="1:28" x14ac:dyDescent="0.35">
      <c r="A11" s="3" t="s">
        <v>31</v>
      </c>
      <c r="B11" s="22">
        <f t="shared" si="0"/>
        <v>1</v>
      </c>
      <c r="C11" s="23"/>
      <c r="D11" s="23">
        <v>1</v>
      </c>
      <c r="E11" s="23"/>
      <c r="F11" s="22">
        <f t="shared" si="1"/>
        <v>0</v>
      </c>
      <c r="G11" s="23"/>
      <c r="H11" s="23"/>
      <c r="I11" s="23"/>
      <c r="J11" s="21">
        <f>SUM(K11:M11)</f>
        <v>1</v>
      </c>
      <c r="K11" s="23"/>
      <c r="L11" s="23">
        <v>1</v>
      </c>
      <c r="M11" s="23"/>
      <c r="N11" s="22">
        <f t="shared" si="3"/>
        <v>2</v>
      </c>
      <c r="O11" s="67"/>
      <c r="P11" s="39">
        <f t="shared" si="4"/>
        <v>7</v>
      </c>
      <c r="Q11" s="23"/>
      <c r="R11" s="23">
        <v>7</v>
      </c>
      <c r="S11" s="23"/>
      <c r="T11" s="39">
        <f t="shared" si="5"/>
        <v>0</v>
      </c>
      <c r="U11" s="23"/>
      <c r="V11" s="23"/>
      <c r="W11" s="23"/>
      <c r="X11" s="39">
        <f t="shared" si="6"/>
        <v>4</v>
      </c>
      <c r="Y11" s="23"/>
      <c r="Z11" s="23">
        <v>4</v>
      </c>
      <c r="AA11" s="23"/>
      <c r="AB11" s="39">
        <f t="shared" si="7"/>
        <v>11</v>
      </c>
    </row>
    <row r="12" spans="1:28" x14ac:dyDescent="0.35">
      <c r="A12" s="3"/>
      <c r="B12" s="22">
        <f t="shared" si="0"/>
        <v>0</v>
      </c>
      <c r="C12" s="23"/>
      <c r="D12" s="23"/>
      <c r="E12" s="23"/>
      <c r="F12" s="22">
        <f t="shared" si="1"/>
        <v>0</v>
      </c>
      <c r="G12" s="23"/>
      <c r="H12" s="23"/>
      <c r="I12" s="23"/>
      <c r="J12" s="21">
        <f t="shared" ref="J12:J24" si="8">SUM(K12:M12)</f>
        <v>0</v>
      </c>
      <c r="K12" s="23"/>
      <c r="L12" s="23"/>
      <c r="M12" s="23"/>
      <c r="N12" s="22">
        <f t="shared" si="3"/>
        <v>0</v>
      </c>
      <c r="O12" s="67"/>
      <c r="P12" s="39">
        <f t="shared" si="4"/>
        <v>0</v>
      </c>
      <c r="Q12" s="23"/>
      <c r="R12" s="23"/>
      <c r="S12" s="23"/>
      <c r="T12" s="39">
        <f t="shared" si="5"/>
        <v>0</v>
      </c>
      <c r="U12" s="23"/>
      <c r="V12" s="23"/>
      <c r="W12" s="23"/>
      <c r="X12" s="39">
        <f t="shared" si="6"/>
        <v>0</v>
      </c>
      <c r="Y12" s="23"/>
      <c r="Z12" s="23"/>
      <c r="AA12" s="23"/>
      <c r="AB12" s="39">
        <f t="shared" si="7"/>
        <v>0</v>
      </c>
    </row>
    <row r="13" spans="1:28" x14ac:dyDescent="0.35">
      <c r="A13" s="3"/>
      <c r="B13" s="22">
        <f t="shared" si="0"/>
        <v>0</v>
      </c>
      <c r="C13" s="23"/>
      <c r="D13" s="23"/>
      <c r="E13" s="23"/>
      <c r="F13" s="22">
        <f t="shared" si="1"/>
        <v>0</v>
      </c>
      <c r="G13" s="23"/>
      <c r="H13" s="23"/>
      <c r="I13" s="23"/>
      <c r="J13" s="21">
        <f t="shared" si="8"/>
        <v>0</v>
      </c>
      <c r="K13" s="23"/>
      <c r="L13" s="23"/>
      <c r="M13" s="23"/>
      <c r="N13" s="22">
        <f t="shared" si="3"/>
        <v>0</v>
      </c>
      <c r="O13" s="67"/>
      <c r="P13" s="39">
        <f t="shared" ref="P13:P24" si="9">SUM(Q13:S13)</f>
        <v>0</v>
      </c>
      <c r="Q13" s="23"/>
      <c r="R13" s="23"/>
      <c r="S13" s="23"/>
      <c r="T13" s="39">
        <f t="shared" si="5"/>
        <v>0</v>
      </c>
      <c r="U13" s="23"/>
      <c r="V13" s="23"/>
      <c r="W13" s="23"/>
      <c r="X13" s="39">
        <f t="shared" si="6"/>
        <v>0</v>
      </c>
      <c r="Y13" s="23"/>
      <c r="Z13" s="23"/>
      <c r="AA13" s="23"/>
      <c r="AB13" s="39">
        <f t="shared" si="7"/>
        <v>0</v>
      </c>
    </row>
    <row r="14" spans="1:28" x14ac:dyDescent="0.35">
      <c r="A14" s="3"/>
      <c r="B14" s="22">
        <f t="shared" ref="B14:B24" si="10">SUM(C14:E14)</f>
        <v>0</v>
      </c>
      <c r="C14" s="23"/>
      <c r="D14" s="23"/>
      <c r="E14" s="23"/>
      <c r="F14" s="22">
        <f t="shared" si="1"/>
        <v>0</v>
      </c>
      <c r="G14" s="23"/>
      <c r="H14" s="23"/>
      <c r="I14" s="23"/>
      <c r="J14" s="21">
        <f t="shared" si="8"/>
        <v>0</v>
      </c>
      <c r="K14" s="23"/>
      <c r="L14" s="23"/>
      <c r="M14" s="23"/>
      <c r="N14" s="22">
        <f t="shared" si="3"/>
        <v>0</v>
      </c>
      <c r="O14" s="67"/>
      <c r="P14" s="39">
        <f t="shared" si="9"/>
        <v>0</v>
      </c>
      <c r="Q14" s="23"/>
      <c r="R14" s="23"/>
      <c r="S14" s="23"/>
      <c r="T14" s="39">
        <f t="shared" ref="T14:T24" si="11">SUM(U14:W14)</f>
        <v>0</v>
      </c>
      <c r="U14" s="23"/>
      <c r="V14" s="23"/>
      <c r="W14" s="23"/>
      <c r="X14" s="39">
        <f t="shared" si="6"/>
        <v>0</v>
      </c>
      <c r="Y14" s="23"/>
      <c r="Z14" s="23"/>
      <c r="AA14" s="23"/>
      <c r="AB14" s="39">
        <f t="shared" si="7"/>
        <v>0</v>
      </c>
    </row>
    <row r="15" spans="1:28" x14ac:dyDescent="0.35">
      <c r="A15" s="3"/>
      <c r="B15" s="22">
        <f t="shared" si="10"/>
        <v>0</v>
      </c>
      <c r="C15" s="23"/>
      <c r="D15" s="23"/>
      <c r="E15" s="23"/>
      <c r="F15" s="22">
        <f t="shared" si="1"/>
        <v>0</v>
      </c>
      <c r="G15" s="23"/>
      <c r="H15" s="23"/>
      <c r="I15" s="23"/>
      <c r="J15" s="21">
        <f t="shared" si="8"/>
        <v>0</v>
      </c>
      <c r="K15" s="23"/>
      <c r="L15" s="23"/>
      <c r="M15" s="23"/>
      <c r="N15" s="22">
        <f t="shared" si="3"/>
        <v>0</v>
      </c>
      <c r="O15" s="67"/>
      <c r="P15" s="39">
        <f t="shared" si="9"/>
        <v>0</v>
      </c>
      <c r="Q15" s="23"/>
      <c r="R15" s="23"/>
      <c r="S15" s="23"/>
      <c r="T15" s="39">
        <f t="shared" si="11"/>
        <v>0</v>
      </c>
      <c r="U15" s="23"/>
      <c r="V15" s="23"/>
      <c r="W15" s="23"/>
      <c r="X15" s="39">
        <f t="shared" si="6"/>
        <v>0</v>
      </c>
      <c r="Y15" s="23"/>
      <c r="Z15" s="23"/>
      <c r="AA15" s="23"/>
      <c r="AB15" s="39">
        <f t="shared" si="7"/>
        <v>0</v>
      </c>
    </row>
    <row r="16" spans="1:28" x14ac:dyDescent="0.35">
      <c r="A16" s="3"/>
      <c r="B16" s="22">
        <f t="shared" si="10"/>
        <v>0</v>
      </c>
      <c r="C16" s="23"/>
      <c r="D16" s="23"/>
      <c r="E16" s="23"/>
      <c r="F16" s="22">
        <f t="shared" si="1"/>
        <v>0</v>
      </c>
      <c r="G16" s="23"/>
      <c r="H16" s="23"/>
      <c r="I16" s="23"/>
      <c r="J16" s="21">
        <f t="shared" si="8"/>
        <v>0</v>
      </c>
      <c r="K16" s="23"/>
      <c r="L16" s="23"/>
      <c r="M16" s="23"/>
      <c r="N16" s="22">
        <f t="shared" si="3"/>
        <v>0</v>
      </c>
      <c r="O16" s="67"/>
      <c r="P16" s="39">
        <f t="shared" si="9"/>
        <v>0</v>
      </c>
      <c r="Q16" s="23"/>
      <c r="R16" s="23"/>
      <c r="S16" s="23"/>
      <c r="T16" s="39">
        <f t="shared" si="11"/>
        <v>0</v>
      </c>
      <c r="U16" s="23"/>
      <c r="V16" s="23"/>
      <c r="W16" s="23"/>
      <c r="X16" s="39">
        <f t="shared" si="6"/>
        <v>0</v>
      </c>
      <c r="Y16" s="23"/>
      <c r="Z16" s="23"/>
      <c r="AA16" s="23"/>
      <c r="AB16" s="39">
        <f t="shared" si="7"/>
        <v>0</v>
      </c>
    </row>
    <row r="17" spans="1:28" x14ac:dyDescent="0.35">
      <c r="A17" s="3"/>
      <c r="B17" s="22">
        <f t="shared" si="10"/>
        <v>0</v>
      </c>
      <c r="C17" s="23"/>
      <c r="D17" s="23"/>
      <c r="E17" s="23"/>
      <c r="F17" s="22">
        <f t="shared" si="1"/>
        <v>0</v>
      </c>
      <c r="G17" s="23"/>
      <c r="H17" s="23"/>
      <c r="I17" s="23"/>
      <c r="J17" s="21">
        <f t="shared" si="8"/>
        <v>0</v>
      </c>
      <c r="K17" s="23"/>
      <c r="L17" s="23"/>
      <c r="M17" s="23"/>
      <c r="N17" s="22">
        <f t="shared" si="3"/>
        <v>0</v>
      </c>
      <c r="O17" s="67"/>
      <c r="P17" s="39">
        <f t="shared" si="9"/>
        <v>0</v>
      </c>
      <c r="Q17" s="23"/>
      <c r="R17" s="23"/>
      <c r="S17" s="23"/>
      <c r="T17" s="39">
        <f t="shared" si="11"/>
        <v>0</v>
      </c>
      <c r="U17" s="23"/>
      <c r="V17" s="23"/>
      <c r="W17" s="23"/>
      <c r="X17" s="39">
        <f t="shared" si="6"/>
        <v>0</v>
      </c>
      <c r="Y17" s="23"/>
      <c r="Z17" s="23"/>
      <c r="AA17" s="23"/>
      <c r="AB17" s="39">
        <f t="shared" si="7"/>
        <v>0</v>
      </c>
    </row>
    <row r="18" spans="1:28" x14ac:dyDescent="0.35">
      <c r="A18" s="3"/>
      <c r="B18" s="22">
        <f t="shared" si="10"/>
        <v>0</v>
      </c>
      <c r="C18" s="23"/>
      <c r="D18" s="23"/>
      <c r="E18" s="23"/>
      <c r="F18" s="22">
        <f t="shared" si="1"/>
        <v>0</v>
      </c>
      <c r="G18" s="23"/>
      <c r="H18" s="23"/>
      <c r="I18" s="23"/>
      <c r="J18" s="21">
        <f t="shared" si="8"/>
        <v>0</v>
      </c>
      <c r="K18" s="23"/>
      <c r="L18" s="23"/>
      <c r="M18" s="23"/>
      <c r="N18" s="22">
        <f t="shared" si="3"/>
        <v>0</v>
      </c>
      <c r="O18" s="67"/>
      <c r="P18" s="39">
        <f t="shared" si="9"/>
        <v>0</v>
      </c>
      <c r="Q18" s="23"/>
      <c r="R18" s="23"/>
      <c r="S18" s="23"/>
      <c r="T18" s="39">
        <f t="shared" si="11"/>
        <v>0</v>
      </c>
      <c r="U18" s="23"/>
      <c r="V18" s="23"/>
      <c r="W18" s="23"/>
      <c r="X18" s="39">
        <f t="shared" si="6"/>
        <v>0</v>
      </c>
      <c r="Y18" s="23"/>
      <c r="Z18" s="23"/>
      <c r="AA18" s="23"/>
      <c r="AB18" s="39">
        <f t="shared" si="7"/>
        <v>0</v>
      </c>
    </row>
    <row r="19" spans="1:28" x14ac:dyDescent="0.35">
      <c r="A19" s="3"/>
      <c r="B19" s="22">
        <f t="shared" si="10"/>
        <v>0</v>
      </c>
      <c r="C19" s="23"/>
      <c r="D19" s="23"/>
      <c r="E19" s="23"/>
      <c r="F19" s="22">
        <f t="shared" si="1"/>
        <v>0</v>
      </c>
      <c r="G19" s="23"/>
      <c r="H19" s="23"/>
      <c r="I19" s="23"/>
      <c r="J19" s="21">
        <f t="shared" si="8"/>
        <v>0</v>
      </c>
      <c r="K19" s="23"/>
      <c r="L19" s="23"/>
      <c r="M19" s="23"/>
      <c r="N19" s="22">
        <f t="shared" si="3"/>
        <v>0</v>
      </c>
      <c r="O19" s="67"/>
      <c r="P19" s="39">
        <f t="shared" si="9"/>
        <v>0</v>
      </c>
      <c r="Q19" s="23"/>
      <c r="R19" s="23"/>
      <c r="S19" s="23"/>
      <c r="T19" s="39">
        <f t="shared" si="11"/>
        <v>0</v>
      </c>
      <c r="U19" s="23"/>
      <c r="V19" s="23"/>
      <c r="W19" s="23"/>
      <c r="X19" s="39">
        <f t="shared" si="6"/>
        <v>0</v>
      </c>
      <c r="Y19" s="23"/>
      <c r="Z19" s="23"/>
      <c r="AA19" s="23"/>
      <c r="AB19" s="39">
        <f t="shared" si="7"/>
        <v>0</v>
      </c>
    </row>
    <row r="20" spans="1:28" x14ac:dyDescent="0.35">
      <c r="A20" s="3"/>
      <c r="B20" s="22">
        <f t="shared" si="10"/>
        <v>0</v>
      </c>
      <c r="C20" s="23"/>
      <c r="D20" s="23"/>
      <c r="E20" s="23"/>
      <c r="F20" s="22">
        <f t="shared" si="1"/>
        <v>0</v>
      </c>
      <c r="G20" s="23"/>
      <c r="H20" s="23"/>
      <c r="I20" s="23"/>
      <c r="J20" s="21">
        <f t="shared" si="8"/>
        <v>0</v>
      </c>
      <c r="K20" s="23"/>
      <c r="L20" s="23"/>
      <c r="M20" s="23"/>
      <c r="N20" s="22">
        <f t="shared" si="3"/>
        <v>0</v>
      </c>
      <c r="O20" s="67"/>
      <c r="P20" s="39">
        <f t="shared" si="9"/>
        <v>0</v>
      </c>
      <c r="Q20" s="23"/>
      <c r="R20" s="23"/>
      <c r="S20" s="23"/>
      <c r="T20" s="39">
        <f t="shared" si="11"/>
        <v>0</v>
      </c>
      <c r="U20" s="23"/>
      <c r="V20" s="23"/>
      <c r="W20" s="23"/>
      <c r="X20" s="39">
        <f t="shared" si="6"/>
        <v>0</v>
      </c>
      <c r="Y20" s="23"/>
      <c r="Z20" s="23"/>
      <c r="AA20" s="23"/>
      <c r="AB20" s="39">
        <f t="shared" si="7"/>
        <v>0</v>
      </c>
    </row>
    <row r="21" spans="1:28" x14ac:dyDescent="0.35">
      <c r="A21" s="3"/>
      <c r="B21" s="22">
        <f t="shared" si="10"/>
        <v>0</v>
      </c>
      <c r="C21" s="23"/>
      <c r="D21" s="23"/>
      <c r="E21" s="23"/>
      <c r="F21" s="22">
        <f t="shared" si="1"/>
        <v>0</v>
      </c>
      <c r="G21" s="23"/>
      <c r="H21" s="23"/>
      <c r="I21" s="23"/>
      <c r="J21" s="21">
        <f t="shared" si="8"/>
        <v>0</v>
      </c>
      <c r="K21" s="23"/>
      <c r="L21" s="23"/>
      <c r="M21" s="23"/>
      <c r="N21" s="22">
        <f t="shared" si="3"/>
        <v>0</v>
      </c>
      <c r="O21" s="67"/>
      <c r="P21" s="39">
        <f t="shared" si="9"/>
        <v>0</v>
      </c>
      <c r="Q21" s="23"/>
      <c r="R21" s="23"/>
      <c r="S21" s="23"/>
      <c r="T21" s="39">
        <f t="shared" si="11"/>
        <v>0</v>
      </c>
      <c r="U21" s="23"/>
      <c r="V21" s="23"/>
      <c r="W21" s="23"/>
      <c r="X21" s="39">
        <f t="shared" si="6"/>
        <v>0</v>
      </c>
      <c r="Y21" s="23"/>
      <c r="Z21" s="23"/>
      <c r="AA21" s="23"/>
      <c r="AB21" s="39">
        <f t="shared" si="7"/>
        <v>0</v>
      </c>
    </row>
    <row r="22" spans="1:28" x14ac:dyDescent="0.35">
      <c r="A22" s="3"/>
      <c r="B22" s="22">
        <f t="shared" si="10"/>
        <v>0</v>
      </c>
      <c r="C22" s="23"/>
      <c r="D22" s="23"/>
      <c r="E22" s="23"/>
      <c r="F22" s="22">
        <f t="shared" si="1"/>
        <v>0</v>
      </c>
      <c r="G22" s="23"/>
      <c r="H22" s="23"/>
      <c r="I22" s="23"/>
      <c r="J22" s="21">
        <f t="shared" si="8"/>
        <v>0</v>
      </c>
      <c r="K22" s="23"/>
      <c r="L22" s="23"/>
      <c r="M22" s="23"/>
      <c r="N22" s="22">
        <f t="shared" si="3"/>
        <v>0</v>
      </c>
      <c r="O22" s="67"/>
      <c r="P22" s="39">
        <f t="shared" si="9"/>
        <v>0</v>
      </c>
      <c r="Q22" s="23"/>
      <c r="R22" s="23"/>
      <c r="S22" s="23"/>
      <c r="T22" s="39">
        <f t="shared" si="11"/>
        <v>0</v>
      </c>
      <c r="U22" s="23"/>
      <c r="V22" s="23"/>
      <c r="W22" s="23"/>
      <c r="X22" s="39">
        <f t="shared" si="6"/>
        <v>0</v>
      </c>
      <c r="Y22" s="23"/>
      <c r="Z22" s="23"/>
      <c r="AA22" s="23"/>
      <c r="AB22" s="39">
        <f t="shared" si="7"/>
        <v>0</v>
      </c>
    </row>
    <row r="23" spans="1:28" x14ac:dyDescent="0.35">
      <c r="A23" s="3"/>
      <c r="B23" s="22">
        <f t="shared" si="10"/>
        <v>0</v>
      </c>
      <c r="C23" s="23"/>
      <c r="D23" s="23"/>
      <c r="E23" s="23"/>
      <c r="F23" s="22">
        <f t="shared" si="1"/>
        <v>0</v>
      </c>
      <c r="G23" s="23"/>
      <c r="H23" s="23"/>
      <c r="I23" s="23"/>
      <c r="J23" s="21">
        <f t="shared" si="8"/>
        <v>0</v>
      </c>
      <c r="K23" s="23"/>
      <c r="L23" s="23"/>
      <c r="M23" s="23"/>
      <c r="N23" s="22">
        <f t="shared" si="3"/>
        <v>0</v>
      </c>
      <c r="O23" s="67"/>
      <c r="P23" s="39">
        <f t="shared" si="9"/>
        <v>0</v>
      </c>
      <c r="Q23" s="23"/>
      <c r="R23" s="23"/>
      <c r="S23" s="23"/>
      <c r="T23" s="39">
        <f t="shared" si="11"/>
        <v>0</v>
      </c>
      <c r="U23" s="23"/>
      <c r="V23" s="23"/>
      <c r="W23" s="23"/>
      <c r="X23" s="39">
        <f t="shared" si="6"/>
        <v>0</v>
      </c>
      <c r="Y23" s="23"/>
      <c r="Z23" s="23"/>
      <c r="AA23" s="23"/>
      <c r="AB23" s="39">
        <f t="shared" si="7"/>
        <v>0</v>
      </c>
    </row>
    <row r="24" spans="1:28" x14ac:dyDescent="0.35">
      <c r="A24" s="5"/>
      <c r="B24" s="63">
        <f t="shared" si="10"/>
        <v>0</v>
      </c>
      <c r="C24" s="42"/>
      <c r="D24" s="42"/>
      <c r="E24" s="42"/>
      <c r="F24" s="63">
        <f t="shared" si="1"/>
        <v>0</v>
      </c>
      <c r="G24" s="42"/>
      <c r="H24" s="42"/>
      <c r="I24" s="42"/>
      <c r="J24" s="21">
        <f t="shared" si="8"/>
        <v>0</v>
      </c>
      <c r="K24" s="42"/>
      <c r="L24" s="42"/>
      <c r="M24" s="42"/>
      <c r="N24" s="63">
        <f t="shared" si="3"/>
        <v>0</v>
      </c>
      <c r="O24" s="68"/>
      <c r="P24" s="65">
        <f t="shared" si="9"/>
        <v>0</v>
      </c>
      <c r="Q24" s="42"/>
      <c r="R24" s="42"/>
      <c r="S24" s="42"/>
      <c r="T24" s="65">
        <f t="shared" si="11"/>
        <v>0</v>
      </c>
      <c r="U24" s="42"/>
      <c r="V24" s="42"/>
      <c r="W24" s="42"/>
      <c r="X24" s="39">
        <f t="shared" si="6"/>
        <v>0</v>
      </c>
      <c r="Y24" s="42"/>
      <c r="Z24" s="42"/>
      <c r="AA24" s="42"/>
      <c r="AB24" s="65">
        <f t="shared" si="7"/>
        <v>0</v>
      </c>
    </row>
    <row r="25" spans="1:28" s="43" customFormat="1" x14ac:dyDescent="0.35">
      <c r="A25" s="1" t="s">
        <v>3</v>
      </c>
      <c r="B25" s="22">
        <f t="shared" ref="B25:N25" si="12">SUM(B8:B24)</f>
        <v>2</v>
      </c>
      <c r="C25" s="25">
        <f t="shared" si="12"/>
        <v>1</v>
      </c>
      <c r="D25" s="25">
        <f t="shared" si="12"/>
        <v>1</v>
      </c>
      <c r="E25" s="25">
        <f t="shared" si="12"/>
        <v>0</v>
      </c>
      <c r="F25" s="22">
        <f t="shared" si="12"/>
        <v>2</v>
      </c>
      <c r="G25" s="25">
        <f t="shared" si="12"/>
        <v>1</v>
      </c>
      <c r="H25" s="25">
        <f t="shared" si="12"/>
        <v>1</v>
      </c>
      <c r="I25" s="25">
        <f t="shared" si="12"/>
        <v>0</v>
      </c>
      <c r="J25" s="21">
        <f t="shared" si="12"/>
        <v>3</v>
      </c>
      <c r="K25" s="25">
        <f t="shared" si="12"/>
        <v>0</v>
      </c>
      <c r="L25" s="25">
        <f t="shared" si="12"/>
        <v>2</v>
      </c>
      <c r="M25" s="25">
        <f t="shared" si="12"/>
        <v>1</v>
      </c>
      <c r="N25" s="22">
        <f t="shared" si="12"/>
        <v>7</v>
      </c>
      <c r="O25" s="67"/>
      <c r="P25" s="39">
        <f t="shared" ref="P25:AB25" si="13">SUM(P8:P24)</f>
        <v>10</v>
      </c>
      <c r="Q25" s="25">
        <f t="shared" si="13"/>
        <v>3</v>
      </c>
      <c r="R25" s="25">
        <f t="shared" ref="R25" si="14">SUM(R8:R24)</f>
        <v>7</v>
      </c>
      <c r="S25" s="25">
        <f t="shared" si="13"/>
        <v>0</v>
      </c>
      <c r="T25" s="39">
        <f t="shared" si="13"/>
        <v>7</v>
      </c>
      <c r="U25" s="25">
        <f t="shared" si="13"/>
        <v>1</v>
      </c>
      <c r="V25" s="25">
        <f t="shared" ref="V25" si="15">SUM(V8:V24)</f>
        <v>6</v>
      </c>
      <c r="W25" s="25">
        <f t="shared" si="13"/>
        <v>0</v>
      </c>
      <c r="X25" s="39">
        <f t="shared" si="6"/>
        <v>24</v>
      </c>
      <c r="Y25" s="25">
        <f t="shared" si="13"/>
        <v>0</v>
      </c>
      <c r="Z25" s="25">
        <f t="shared" ref="Z25" si="16">SUM(Z8:Z24)</f>
        <v>9</v>
      </c>
      <c r="AA25" s="25">
        <f t="shared" si="13"/>
        <v>15</v>
      </c>
      <c r="AB25" s="39">
        <f t="shared" si="13"/>
        <v>41</v>
      </c>
    </row>
    <row r="26" spans="1:28" s="4" customFormat="1" x14ac:dyDescent="0.35"/>
    <row r="27" spans="1:28" s="4" customFormat="1" x14ac:dyDescent="0.35"/>
    <row r="28" spans="1:28" s="4" customFormat="1" x14ac:dyDescent="0.35">
      <c r="A28" s="19" t="s">
        <v>80</v>
      </c>
      <c r="B28" s="19"/>
      <c r="C28" s="19"/>
      <c r="D28" s="19"/>
      <c r="E28" s="19"/>
      <c r="F28" s="19"/>
      <c r="G28" s="19"/>
      <c r="H28" s="19"/>
      <c r="I28" s="61"/>
      <c r="J28" s="61"/>
    </row>
    <row r="29" spans="1:28" s="4" customFormat="1" x14ac:dyDescent="0.35">
      <c r="A29" s="18"/>
      <c r="B29" s="18"/>
      <c r="C29" s="18"/>
      <c r="D29" s="18"/>
      <c r="E29" s="18"/>
      <c r="F29" s="18"/>
      <c r="G29" s="18"/>
      <c r="H29" s="18"/>
    </row>
    <row r="30" spans="1:28" s="4" customFormat="1" x14ac:dyDescent="0.35">
      <c r="A30" s="17" t="s">
        <v>78</v>
      </c>
      <c r="B30" s="16">
        <v>4</v>
      </c>
    </row>
    <row r="31" spans="1:28" s="4" customFormat="1" x14ac:dyDescent="0.35"/>
    <row r="32" spans="1:28" s="4" customFormat="1" x14ac:dyDescent="0.35">
      <c r="A32" s="16" t="s">
        <v>10</v>
      </c>
      <c r="B32" s="16">
        <v>226</v>
      </c>
    </row>
    <row r="33" spans="7:20" s="4" customFormat="1" x14ac:dyDescent="0.35"/>
    <row r="34" spans="7:20" s="4" customFormat="1" x14ac:dyDescent="0.35">
      <c r="T34" s="27"/>
    </row>
    <row r="35" spans="7:20" s="4" customFormat="1" x14ac:dyDescent="0.35"/>
    <row r="36" spans="7:20" s="4" customFormat="1" x14ac:dyDescent="0.35"/>
    <row r="37" spans="7:20" s="4" customFormat="1" x14ac:dyDescent="0.35"/>
    <row r="38" spans="7:20" s="4" customFormat="1" x14ac:dyDescent="0.35"/>
    <row r="39" spans="7:20" s="4" customFormat="1" x14ac:dyDescent="0.35"/>
    <row r="40" spans="7:20" s="4" customFormat="1" x14ac:dyDescent="0.35"/>
    <row r="41" spans="7:20" s="4" customFormat="1" x14ac:dyDescent="0.35"/>
    <row r="42" spans="7:20" s="4" customFormat="1" x14ac:dyDescent="0.35"/>
    <row r="43" spans="7:20" s="4" customFormat="1" x14ac:dyDescent="0.35">
      <c r="G43"/>
      <c r="P43"/>
    </row>
    <row r="49" spans="25:25" x14ac:dyDescent="0.35">
      <c r="Y49" t="s">
        <v>22</v>
      </c>
    </row>
  </sheetData>
  <pageMargins left="0.7" right="0.7" top="0.78740157499999996" bottom="0.78740157499999996" header="0.3" footer="0.3"/>
  <pageSetup paperSize="9" scale="33"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G17"/>
  <sheetViews>
    <sheetView topLeftCell="A19" zoomScale="70" zoomScaleNormal="70" workbookViewId="0">
      <selection activeCell="B6" sqref="B6"/>
    </sheetView>
  </sheetViews>
  <sheetFormatPr baseColWidth="10" defaultColWidth="25.26953125" defaultRowHeight="14.5" x14ac:dyDescent="0.35"/>
  <cols>
    <col min="1" max="1" width="49" customWidth="1"/>
    <col min="2" max="2" width="28.453125" customWidth="1"/>
    <col min="3" max="4" width="30.453125" customWidth="1"/>
  </cols>
  <sheetData>
    <row r="1" spans="1:7" s="14" customFormat="1" ht="27.75" customHeight="1" x14ac:dyDescent="0.6">
      <c r="A1" s="62" t="s">
        <v>60</v>
      </c>
    </row>
    <row r="2" spans="1:7" ht="25.5" customHeight="1" x14ac:dyDescent="0.5">
      <c r="A2" s="7" t="s">
        <v>64</v>
      </c>
    </row>
    <row r="4" spans="1:7" s="7" customFormat="1" ht="61.5" customHeight="1" x14ac:dyDescent="0.6">
      <c r="A4" s="28"/>
      <c r="B4" s="29" t="s">
        <v>0</v>
      </c>
      <c r="C4" s="29" t="s">
        <v>1</v>
      </c>
      <c r="D4" s="29" t="s">
        <v>2</v>
      </c>
      <c r="E4" s="40" t="s">
        <v>29</v>
      </c>
    </row>
    <row r="5" spans="1:7" s="6" customFormat="1" ht="26" x14ac:dyDescent="0.6">
      <c r="A5" s="30" t="s">
        <v>33</v>
      </c>
      <c r="B5" s="31">
        <f>'1. Datenerfassung '!$B$25</f>
        <v>2</v>
      </c>
      <c r="C5" s="32">
        <f>'1. Datenerfassung '!$F$25</f>
        <v>2</v>
      </c>
      <c r="D5" s="31">
        <f>'1. Datenerfassung '!$J$25</f>
        <v>3</v>
      </c>
      <c r="E5" s="31">
        <f>SUM(B5:D5)</f>
        <v>7</v>
      </c>
    </row>
    <row r="6" spans="1:7" ht="26" x14ac:dyDescent="0.6">
      <c r="A6" s="33" t="s">
        <v>34</v>
      </c>
      <c r="B6" s="34">
        <f>'1. Datenerfassung '!$P$25</f>
        <v>10</v>
      </c>
      <c r="C6" s="34">
        <f>'1. Datenerfassung '!$T$25</f>
        <v>7</v>
      </c>
      <c r="D6" s="34">
        <f>'1. Datenerfassung '!$X$25</f>
        <v>24</v>
      </c>
      <c r="E6" s="34">
        <f>SUM(B6:D6)</f>
        <v>41</v>
      </c>
    </row>
    <row r="16" spans="1:7" x14ac:dyDescent="0.35">
      <c r="F16" s="48"/>
      <c r="G16" s="48"/>
    </row>
    <row r="17" spans="6:7" x14ac:dyDescent="0.35">
      <c r="F17" s="48"/>
      <c r="G17" s="48"/>
    </row>
  </sheetData>
  <pageMargins left="0.7" right="0.7" top="0.78740157499999996" bottom="0.78740157499999996"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J25"/>
  <sheetViews>
    <sheetView topLeftCell="A45" zoomScale="70" zoomScaleNormal="70" workbookViewId="0">
      <selection activeCell="E13" sqref="E13"/>
    </sheetView>
  </sheetViews>
  <sheetFormatPr baseColWidth="10" defaultColWidth="25.26953125" defaultRowHeight="14.5" x14ac:dyDescent="0.35"/>
  <cols>
    <col min="1" max="1" width="49" customWidth="1"/>
    <col min="2" max="3" width="30.453125" customWidth="1"/>
  </cols>
  <sheetData>
    <row r="1" spans="1:5" s="14" customFormat="1" ht="27.75" customHeight="1" x14ac:dyDescent="0.6">
      <c r="A1" s="62" t="s">
        <v>61</v>
      </c>
    </row>
    <row r="2" spans="1:5" ht="21" x14ac:dyDescent="0.5">
      <c r="A2" s="7" t="s">
        <v>65</v>
      </c>
    </row>
    <row r="4" spans="1:5" s="7" customFormat="1" ht="61.5" customHeight="1" x14ac:dyDescent="0.6">
      <c r="A4" s="28"/>
      <c r="B4" s="29" t="s">
        <v>0</v>
      </c>
      <c r="C4" s="29" t="s">
        <v>1</v>
      </c>
      <c r="D4" s="29" t="s">
        <v>2</v>
      </c>
      <c r="E4" s="29" t="s">
        <v>29</v>
      </c>
    </row>
    <row r="5" spans="1:5" s="6" customFormat="1" ht="26" x14ac:dyDescent="0.6">
      <c r="A5" s="30" t="s">
        <v>20</v>
      </c>
      <c r="B5" s="31">
        <f>'1. Datenerfassung '!$B$25</f>
        <v>2</v>
      </c>
      <c r="C5" s="32">
        <f>'1. Datenerfassung '!$F$25</f>
        <v>2</v>
      </c>
      <c r="D5" s="31">
        <f>'1. Datenerfassung '!$J$25</f>
        <v>3</v>
      </c>
      <c r="E5" s="31">
        <f t="shared" ref="E5:E12" si="0">SUM(B5:D5)</f>
        <v>7</v>
      </c>
    </row>
    <row r="6" spans="1:5" s="6" customFormat="1" ht="26" x14ac:dyDescent="0.6">
      <c r="A6" s="30" t="s">
        <v>24</v>
      </c>
      <c r="B6" s="31">
        <f>'1. Datenerfassung '!$C$25</f>
        <v>1</v>
      </c>
      <c r="C6" s="31">
        <f>'1. Datenerfassung '!$G$25</f>
        <v>1</v>
      </c>
      <c r="D6" s="31">
        <f>'1. Datenerfassung '!$K$25</f>
        <v>0</v>
      </c>
      <c r="E6" s="31">
        <f t="shared" si="0"/>
        <v>2</v>
      </c>
    </row>
    <row r="7" spans="1:5" s="6" customFormat="1" ht="26" x14ac:dyDescent="0.6">
      <c r="A7" s="30" t="s">
        <v>23</v>
      </c>
      <c r="B7" s="31">
        <f>'1. Datenerfassung '!$D$25</f>
        <v>1</v>
      </c>
      <c r="C7" s="31">
        <f>'1. Datenerfassung '!$H$25</f>
        <v>1</v>
      </c>
      <c r="D7" s="31">
        <f>'1. Datenerfassung '!$L$25</f>
        <v>2</v>
      </c>
      <c r="E7" s="31">
        <f t="shared" si="0"/>
        <v>4</v>
      </c>
    </row>
    <row r="8" spans="1:5" s="6" customFormat="1" ht="26" x14ac:dyDescent="0.6">
      <c r="A8" s="30" t="s">
        <v>32</v>
      </c>
      <c r="B8" s="31">
        <f>'1. Datenerfassung '!$E$25</f>
        <v>0</v>
      </c>
      <c r="C8" s="31">
        <f>'1. Datenerfassung '!$I$25</f>
        <v>0</v>
      </c>
      <c r="D8" s="31">
        <f>'1. Datenerfassung '!$M$25</f>
        <v>1</v>
      </c>
      <c r="E8" s="31">
        <f t="shared" si="0"/>
        <v>1</v>
      </c>
    </row>
    <row r="9" spans="1:5" s="6" customFormat="1" ht="26" x14ac:dyDescent="0.6">
      <c r="A9" s="33" t="s">
        <v>21</v>
      </c>
      <c r="B9" s="34">
        <f>'1. Datenerfassung '!$P$25</f>
        <v>10</v>
      </c>
      <c r="C9" s="34">
        <f>'1. Datenerfassung '!$T$25</f>
        <v>7</v>
      </c>
      <c r="D9" s="34">
        <f>'1. Datenerfassung '!$X$25</f>
        <v>24</v>
      </c>
      <c r="E9" s="34">
        <f t="shared" si="0"/>
        <v>41</v>
      </c>
    </row>
    <row r="10" spans="1:5" s="6" customFormat="1" ht="26" x14ac:dyDescent="0.6">
      <c r="A10" s="33" t="s">
        <v>25</v>
      </c>
      <c r="B10" s="34">
        <f>'1. Datenerfassung '!$Q$25</f>
        <v>3</v>
      </c>
      <c r="C10" s="34">
        <f>'1. Datenerfassung '!$U$25</f>
        <v>1</v>
      </c>
      <c r="D10" s="34">
        <f>'1. Datenerfassung '!$Y$25</f>
        <v>0</v>
      </c>
      <c r="E10" s="34">
        <f t="shared" si="0"/>
        <v>4</v>
      </c>
    </row>
    <row r="11" spans="1:5" s="6" customFormat="1" ht="26" x14ac:dyDescent="0.6">
      <c r="A11" s="33" t="s">
        <v>27</v>
      </c>
      <c r="B11" s="34">
        <f>'1. Datenerfassung '!$R$25</f>
        <v>7</v>
      </c>
      <c r="C11" s="34">
        <f>'1. Datenerfassung '!$V$25</f>
        <v>6</v>
      </c>
      <c r="D11" s="34">
        <f>'1. Datenerfassung '!$Z$25</f>
        <v>9</v>
      </c>
      <c r="E11" s="34">
        <f t="shared" si="0"/>
        <v>22</v>
      </c>
    </row>
    <row r="12" spans="1:5" s="6" customFormat="1" ht="26" x14ac:dyDescent="0.6">
      <c r="A12" s="33" t="s">
        <v>26</v>
      </c>
      <c r="B12" s="34">
        <f>'1. Datenerfassung '!$S$25</f>
        <v>0</v>
      </c>
      <c r="C12" s="34">
        <f>'1. Datenerfassung '!$W$25</f>
        <v>0</v>
      </c>
      <c r="D12" s="34">
        <f>'1. Datenerfassung '!$AA$25</f>
        <v>15</v>
      </c>
      <c r="E12" s="34">
        <f t="shared" si="0"/>
        <v>15</v>
      </c>
    </row>
    <row r="13" spans="1:5" ht="26" x14ac:dyDescent="0.6">
      <c r="A13" s="35"/>
      <c r="B13" s="35"/>
      <c r="C13" s="35"/>
      <c r="D13" s="35"/>
      <c r="E13" s="35"/>
    </row>
    <row r="25" spans="10:10" x14ac:dyDescent="0.35">
      <c r="J25" s="48"/>
    </row>
  </sheetData>
  <pageMargins left="0.7" right="0.7" top="0.78740157499999996" bottom="0.78740157499999996"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pageSetUpPr fitToPage="1"/>
  </sheetPr>
  <dimension ref="A1:I40"/>
  <sheetViews>
    <sheetView topLeftCell="F10" zoomScale="70" zoomScaleNormal="70" workbookViewId="0">
      <selection activeCell="E42" sqref="E42"/>
    </sheetView>
  </sheetViews>
  <sheetFormatPr baseColWidth="10" defaultColWidth="25.26953125" defaultRowHeight="14.5" x14ac:dyDescent="0.35"/>
  <cols>
    <col min="1" max="1" width="49" customWidth="1"/>
    <col min="2" max="2" width="28.453125" customWidth="1"/>
    <col min="3" max="6" width="30.453125" customWidth="1"/>
  </cols>
  <sheetData>
    <row r="1" spans="1:9" s="14" customFormat="1" ht="27.75" customHeight="1" x14ac:dyDescent="0.6">
      <c r="A1" s="62" t="s">
        <v>66</v>
      </c>
    </row>
    <row r="2" spans="1:9" ht="21" x14ac:dyDescent="0.5">
      <c r="A2" s="7" t="s">
        <v>67</v>
      </c>
    </row>
    <row r="5" spans="1:9" s="7" customFormat="1" ht="116.4" customHeight="1" x14ac:dyDescent="0.6">
      <c r="A5" s="28"/>
      <c r="B5" s="40" t="s">
        <v>35</v>
      </c>
      <c r="C5" s="40" t="s">
        <v>54</v>
      </c>
      <c r="D5" s="40" t="s">
        <v>36</v>
      </c>
      <c r="E5" s="40" t="s">
        <v>55</v>
      </c>
      <c r="F5" s="40" t="s">
        <v>56</v>
      </c>
      <c r="G5" s="40" t="s">
        <v>57</v>
      </c>
    </row>
    <row r="6" spans="1:9" ht="52" x14ac:dyDescent="0.6">
      <c r="A6" s="44" t="s">
        <v>28</v>
      </c>
      <c r="B6" s="45">
        <f>SUM('1. Datenerfassung '!B25)/'1. Datenerfassung '!B30*1000</f>
        <v>500</v>
      </c>
      <c r="C6" s="85">
        <f>'8. Branchendaten '!B4</f>
        <v>63.2</v>
      </c>
      <c r="D6" s="45">
        <f>SUM('1. Datenerfassung '!F25/'1. Datenerfassung '!B30)*1000</f>
        <v>500</v>
      </c>
      <c r="E6" s="84">
        <f>'8. Branchendaten '!C4</f>
        <v>131.9</v>
      </c>
      <c r="F6" s="52">
        <f>SUM('2. Cockpit I'!$E$6/'1. Datenerfassung '!$B$30)</f>
        <v>10.25</v>
      </c>
      <c r="G6" s="52">
        <f>'8. Branchendaten '!D4</f>
        <v>6.8</v>
      </c>
    </row>
    <row r="7" spans="1:9" ht="26" x14ac:dyDescent="0.6">
      <c r="A7" s="30" t="s">
        <v>20</v>
      </c>
      <c r="B7" s="31">
        <f>'1. Datenerfassung '!$B$25</f>
        <v>2</v>
      </c>
      <c r="C7" s="31"/>
      <c r="D7" s="32">
        <f>'1. Datenerfassung '!$F$25</f>
        <v>2</v>
      </c>
      <c r="E7" s="32"/>
      <c r="F7" s="53"/>
      <c r="G7" s="53"/>
    </row>
    <row r="11" spans="1:9" x14ac:dyDescent="0.35">
      <c r="I11" s="48"/>
    </row>
    <row r="40" spans="1:1" s="49" customFormat="1" ht="111" x14ac:dyDescent="0.45">
      <c r="A40" s="81" t="s">
        <v>94</v>
      </c>
    </row>
  </sheetData>
  <pageMargins left="0.7" right="0.7" top="0.78740157499999996" bottom="0.78740157499999996" header="0.3" footer="0.3"/>
  <pageSetup paperSize="9" scale="53" fitToHeight="0"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C17"/>
  <sheetViews>
    <sheetView topLeftCell="A10" zoomScale="55" zoomScaleNormal="55" workbookViewId="0">
      <selection activeCell="B15" sqref="B15"/>
    </sheetView>
  </sheetViews>
  <sheetFormatPr baseColWidth="10" defaultColWidth="25.26953125" defaultRowHeight="14.5" x14ac:dyDescent="0.35"/>
  <cols>
    <col min="1" max="1" width="119.90625" customWidth="1"/>
    <col min="2" max="2" width="30.453125" customWidth="1"/>
  </cols>
  <sheetData>
    <row r="1" spans="1:3" s="14" customFormat="1" ht="27.75" customHeight="1" x14ac:dyDescent="0.6">
      <c r="A1" s="62" t="s">
        <v>68</v>
      </c>
    </row>
    <row r="2" spans="1:3" ht="21" x14ac:dyDescent="0.5">
      <c r="A2" s="7" t="s">
        <v>73</v>
      </c>
    </row>
    <row r="5" spans="1:3" s="7" customFormat="1" ht="61.5" customHeight="1" x14ac:dyDescent="0.6">
      <c r="A5" s="28"/>
      <c r="B5" s="29" t="s">
        <v>0</v>
      </c>
    </row>
    <row r="6" spans="1:3" s="6" customFormat="1" ht="26" x14ac:dyDescent="0.6">
      <c r="A6" s="30" t="str">
        <f>'2. Cockpit I'!A5</f>
        <v>Anzahl Fälle</v>
      </c>
      <c r="B6" s="31">
        <f>'1. Datenerfassung '!$B$25</f>
        <v>2</v>
      </c>
    </row>
    <row r="7" spans="1:3" s="6" customFormat="1" ht="26" x14ac:dyDescent="0.6">
      <c r="A7" s="30" t="s">
        <v>74</v>
      </c>
      <c r="B7" s="31">
        <f>'1. Datenerfassung '!$C$25</f>
        <v>1</v>
      </c>
    </row>
    <row r="8" spans="1:3" s="6" customFormat="1" ht="26" x14ac:dyDescent="0.6">
      <c r="A8" s="30" t="s">
        <v>23</v>
      </c>
      <c r="B8" s="31">
        <f>'1. Datenerfassung '!$D$25</f>
        <v>1</v>
      </c>
    </row>
    <row r="9" spans="1:3" s="6" customFormat="1" ht="26" x14ac:dyDescent="0.6">
      <c r="A9" s="30" t="s">
        <v>32</v>
      </c>
      <c r="B9" s="31">
        <f>'1. Datenerfassung '!$E$25</f>
        <v>0</v>
      </c>
      <c r="C9" s="50"/>
    </row>
    <row r="10" spans="1:3" s="6" customFormat="1" ht="26" x14ac:dyDescent="0.6">
      <c r="A10" s="44" t="s">
        <v>75</v>
      </c>
      <c r="B10" s="46">
        <f>SUM('1. Datenerfassung '!B25)/'1. Datenerfassung '!B30*1000</f>
        <v>500</v>
      </c>
    </row>
    <row r="11" spans="1:3" s="6" customFormat="1" ht="26" x14ac:dyDescent="0.6">
      <c r="A11" s="33" t="s">
        <v>21</v>
      </c>
      <c r="B11" s="34">
        <f>'1. Datenerfassung '!$P$25</f>
        <v>10</v>
      </c>
    </row>
    <row r="12" spans="1:3" s="6" customFormat="1" ht="26" x14ac:dyDescent="0.6">
      <c r="A12" s="33" t="s">
        <v>25</v>
      </c>
      <c r="B12" s="34">
        <f>'1. Datenerfassung '!$Q$25</f>
        <v>3</v>
      </c>
    </row>
    <row r="13" spans="1:3" s="6" customFormat="1" ht="26" x14ac:dyDescent="0.6">
      <c r="A13" s="33" t="s">
        <v>27</v>
      </c>
      <c r="B13" s="34">
        <f>'1. Datenerfassung '!$R$25</f>
        <v>7</v>
      </c>
    </row>
    <row r="14" spans="1:3" s="6" customFormat="1" ht="26" x14ac:dyDescent="0.6">
      <c r="A14" s="33" t="s">
        <v>26</v>
      </c>
      <c r="B14" s="34">
        <f>'1. Datenerfassung '!$S$25</f>
        <v>0</v>
      </c>
    </row>
    <row r="15" spans="1:3" s="6" customFormat="1" ht="26" x14ac:dyDescent="0.6">
      <c r="A15" s="44" t="s">
        <v>76</v>
      </c>
      <c r="B15" s="47">
        <f>SUM('1. Datenerfassung '!P25/'1. Datenerfassung '!B30)</f>
        <v>2.5</v>
      </c>
    </row>
    <row r="16" spans="1:3" s="6" customFormat="1" ht="26" x14ac:dyDescent="0.6">
      <c r="A16" s="44" t="s">
        <v>77</v>
      </c>
      <c r="B16" s="47">
        <f>SUM('1. Datenerfassung '!P25)/('1. Datenerfassung '!B30*'1. Datenerfassung '!B32)*100</f>
        <v>1.1061946902654867</v>
      </c>
    </row>
    <row r="17" spans="1:2" ht="26" x14ac:dyDescent="0.6">
      <c r="A17" s="35"/>
      <c r="B17" s="35"/>
    </row>
  </sheetData>
  <pageMargins left="0.7" right="0.7" top="0.78740157499999996" bottom="0.78740157499999996"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B16"/>
  <sheetViews>
    <sheetView topLeftCell="A7" zoomScale="70" zoomScaleNormal="70" workbookViewId="0">
      <selection activeCell="B5" sqref="B5"/>
    </sheetView>
  </sheetViews>
  <sheetFormatPr baseColWidth="10" defaultColWidth="25.26953125" defaultRowHeight="14.5" x14ac:dyDescent="0.35"/>
  <cols>
    <col min="1" max="1" width="110.453125" customWidth="1"/>
    <col min="2" max="2" width="30.453125" customWidth="1"/>
  </cols>
  <sheetData>
    <row r="1" spans="1:2" s="14" customFormat="1" ht="27.75" customHeight="1" x14ac:dyDescent="0.6">
      <c r="A1" s="62" t="s">
        <v>69</v>
      </c>
    </row>
    <row r="2" spans="1:2" ht="21" x14ac:dyDescent="0.5">
      <c r="A2" s="7" t="s">
        <v>72</v>
      </c>
    </row>
    <row r="3" spans="1:2" ht="21" x14ac:dyDescent="0.5">
      <c r="A3" s="7"/>
    </row>
    <row r="4" spans="1:2" s="7" customFormat="1" ht="61.5" customHeight="1" x14ac:dyDescent="0.6">
      <c r="A4" s="28"/>
      <c r="B4" s="29" t="s">
        <v>1</v>
      </c>
    </row>
    <row r="5" spans="1:2" s="6" customFormat="1" ht="26" x14ac:dyDescent="0.6">
      <c r="A5" s="30" t="str">
        <f>'2. Cockpit I'!A5</f>
        <v>Anzahl Fälle</v>
      </c>
      <c r="B5" s="32">
        <f>'1. Datenerfassung '!$F$25</f>
        <v>2</v>
      </c>
    </row>
    <row r="6" spans="1:2" s="6" customFormat="1" ht="26" x14ac:dyDescent="0.6">
      <c r="A6" s="30" t="s">
        <v>74</v>
      </c>
      <c r="B6" s="31">
        <f>'1. Datenerfassung '!$G$25</f>
        <v>1</v>
      </c>
    </row>
    <row r="7" spans="1:2" s="6" customFormat="1" ht="26" x14ac:dyDescent="0.6">
      <c r="A7" s="30" t="s">
        <v>23</v>
      </c>
      <c r="B7" s="31">
        <f>'1. Datenerfassung '!$H$25</f>
        <v>1</v>
      </c>
    </row>
    <row r="8" spans="1:2" s="6" customFormat="1" ht="26" x14ac:dyDescent="0.6">
      <c r="A8" s="30" t="s">
        <v>32</v>
      </c>
      <c r="B8" s="31">
        <f>'1. Datenerfassung '!$I$25</f>
        <v>0</v>
      </c>
    </row>
    <row r="9" spans="1:2" s="6" customFormat="1" ht="26" x14ac:dyDescent="0.6">
      <c r="A9" s="44" t="s">
        <v>75</v>
      </c>
      <c r="B9" s="45">
        <f>SUM('1. Datenerfassung '!F25)/'1. Datenerfassung '!B30*1000</f>
        <v>500</v>
      </c>
    </row>
    <row r="10" spans="1:2" s="6" customFormat="1" ht="26" x14ac:dyDescent="0.6">
      <c r="A10" s="33" t="s">
        <v>21</v>
      </c>
      <c r="B10" s="34">
        <f>'1. Datenerfassung '!$T$25</f>
        <v>7</v>
      </c>
    </row>
    <row r="11" spans="1:2" s="6" customFormat="1" ht="26" x14ac:dyDescent="0.6">
      <c r="A11" s="33" t="s">
        <v>25</v>
      </c>
      <c r="B11" s="34">
        <f>'1. Datenerfassung '!$U$25</f>
        <v>1</v>
      </c>
    </row>
    <row r="12" spans="1:2" s="6" customFormat="1" ht="26" x14ac:dyDescent="0.6">
      <c r="A12" s="33" t="s">
        <v>27</v>
      </c>
      <c r="B12" s="34">
        <f>'1. Datenerfassung '!$V$25</f>
        <v>6</v>
      </c>
    </row>
    <row r="13" spans="1:2" s="6" customFormat="1" ht="26" x14ac:dyDescent="0.6">
      <c r="A13" s="33" t="s">
        <v>26</v>
      </c>
      <c r="B13" s="34">
        <f>'1. Datenerfassung '!$W$25</f>
        <v>0</v>
      </c>
    </row>
    <row r="14" spans="1:2" s="6" customFormat="1" ht="26" x14ac:dyDescent="0.6">
      <c r="A14" s="44" t="s">
        <v>76</v>
      </c>
      <c r="B14" s="47">
        <f>SUM('1. Datenerfassung '!T25/'1. Datenerfassung '!B30)</f>
        <v>1.75</v>
      </c>
    </row>
    <row r="15" spans="1:2" s="6" customFormat="1" ht="26" x14ac:dyDescent="0.6">
      <c r="A15" s="44" t="s">
        <v>77</v>
      </c>
      <c r="B15" s="47">
        <f>SUM('1. Datenerfassung '!T25)/('1. Datenerfassung '!B30*'1. Datenerfassung '!B32)*100</f>
        <v>0.77433628318584069</v>
      </c>
    </row>
    <row r="16" spans="1:2" ht="26" x14ac:dyDescent="0.6">
      <c r="A16" s="35"/>
      <c r="B16" s="35"/>
    </row>
  </sheetData>
  <pageMargins left="0.7" right="0.7" top="0.78740157499999996" bottom="0.78740157499999996" header="0.3" footer="0.3"/>
  <pageSetup paperSize="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B16"/>
  <sheetViews>
    <sheetView topLeftCell="A10" zoomScale="70" zoomScaleNormal="70" workbookViewId="0">
      <selection activeCell="B14" sqref="B14"/>
    </sheetView>
  </sheetViews>
  <sheetFormatPr baseColWidth="10" defaultColWidth="25.26953125" defaultRowHeight="14.5" x14ac:dyDescent="0.35"/>
  <cols>
    <col min="1" max="1" width="102.90625" customWidth="1"/>
    <col min="2" max="2" width="30.453125" customWidth="1"/>
  </cols>
  <sheetData>
    <row r="1" spans="1:2" s="14" customFormat="1" ht="27.75" customHeight="1" x14ac:dyDescent="0.6">
      <c r="A1" s="62" t="s">
        <v>70</v>
      </c>
    </row>
    <row r="2" spans="1:2" ht="21" x14ac:dyDescent="0.5">
      <c r="A2" s="7" t="s">
        <v>71</v>
      </c>
    </row>
    <row r="4" spans="1:2" s="7" customFormat="1" ht="61.5" customHeight="1" x14ac:dyDescent="0.6">
      <c r="A4" s="28"/>
      <c r="B4" s="29" t="s">
        <v>2</v>
      </c>
    </row>
    <row r="5" spans="1:2" s="6" customFormat="1" ht="26" x14ac:dyDescent="0.6">
      <c r="A5" s="30" t="s">
        <v>20</v>
      </c>
      <c r="B5" s="31">
        <f>'1. Datenerfassung '!J25</f>
        <v>3</v>
      </c>
    </row>
    <row r="6" spans="1:2" s="6" customFormat="1" ht="26" x14ac:dyDescent="0.6">
      <c r="A6" s="30" t="s">
        <v>74</v>
      </c>
      <c r="B6" s="31">
        <f>'1. Datenerfassung '!K25</f>
        <v>0</v>
      </c>
    </row>
    <row r="7" spans="1:2" s="6" customFormat="1" ht="26" x14ac:dyDescent="0.6">
      <c r="A7" s="30" t="s">
        <v>23</v>
      </c>
      <c r="B7" s="31">
        <f>'1. Datenerfassung '!L25</f>
        <v>2</v>
      </c>
    </row>
    <row r="8" spans="1:2" s="6" customFormat="1" ht="26" x14ac:dyDescent="0.6">
      <c r="A8" s="30" t="s">
        <v>32</v>
      </c>
      <c r="B8" s="31">
        <f>'1. Datenerfassung '!M25</f>
        <v>1</v>
      </c>
    </row>
    <row r="9" spans="1:2" s="6" customFormat="1" ht="26" x14ac:dyDescent="0.6">
      <c r="A9" s="44" t="s">
        <v>75</v>
      </c>
      <c r="B9" s="45">
        <f>SUM('1. Datenerfassung '!J25/'1. Datenerfassung '!B30)*1000</f>
        <v>750</v>
      </c>
    </row>
    <row r="10" spans="1:2" s="6" customFormat="1" ht="26" x14ac:dyDescent="0.6">
      <c r="A10" s="33" t="s">
        <v>21</v>
      </c>
      <c r="B10" s="41">
        <f>'1. Datenerfassung '!X25</f>
        <v>24</v>
      </c>
    </row>
    <row r="11" spans="1:2" s="6" customFormat="1" ht="26" x14ac:dyDescent="0.6">
      <c r="A11" s="33" t="s">
        <v>25</v>
      </c>
      <c r="B11" s="41">
        <f>'1. Datenerfassung '!Y25</f>
        <v>0</v>
      </c>
    </row>
    <row r="12" spans="1:2" s="6" customFormat="1" ht="26" x14ac:dyDescent="0.6">
      <c r="A12" s="33" t="s">
        <v>27</v>
      </c>
      <c r="B12" s="41">
        <f>'1. Datenerfassung '!Z25</f>
        <v>9</v>
      </c>
    </row>
    <row r="13" spans="1:2" s="6" customFormat="1" ht="26" x14ac:dyDescent="0.6">
      <c r="A13" s="33" t="s">
        <v>26</v>
      </c>
      <c r="B13" s="41">
        <f>'1. Datenerfassung '!AA25</f>
        <v>15</v>
      </c>
    </row>
    <row r="14" spans="1:2" s="6" customFormat="1" ht="26" x14ac:dyDescent="0.6">
      <c r="A14" s="44" t="s">
        <v>76</v>
      </c>
      <c r="B14" s="47">
        <f>SUM('1. Datenerfassung '!X25)/'1. Datenerfassung '!B30</f>
        <v>6</v>
      </c>
    </row>
    <row r="15" spans="1:2" s="6" customFormat="1" ht="26" x14ac:dyDescent="0.6">
      <c r="A15" s="44" t="s">
        <v>77</v>
      </c>
      <c r="B15" s="47">
        <f>SUM('1. Datenerfassung '!X25)/('1. Datenerfassung '!B30*'1. Datenerfassung '!B32)*100</f>
        <v>2.6548672566371683</v>
      </c>
    </row>
    <row r="16" spans="1:2" ht="26" x14ac:dyDescent="0.6">
      <c r="A16" s="35"/>
      <c r="B16" s="35"/>
    </row>
  </sheetData>
  <pageMargins left="0.7" right="0.7" top="0.78740157499999996" bottom="0.78740157499999996" header="0.3" footer="0.3"/>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1:F20"/>
  <sheetViews>
    <sheetView workbookViewId="0">
      <selection activeCell="L25" sqref="L25"/>
    </sheetView>
  </sheetViews>
  <sheetFormatPr baseColWidth="10" defaultRowHeight="14.5" x14ac:dyDescent="0.35"/>
  <cols>
    <col min="1" max="1" width="56.90625" customWidth="1"/>
    <col min="2" max="2" width="19.90625" customWidth="1"/>
    <col min="3" max="3" width="20.90625" customWidth="1"/>
    <col min="4" max="4" width="22.7265625" customWidth="1"/>
  </cols>
  <sheetData>
    <row r="1" spans="1:6" s="54" customFormat="1" ht="18.5" x14ac:dyDescent="0.45">
      <c r="A1" s="86" t="s">
        <v>92</v>
      </c>
      <c r="B1" s="86"/>
      <c r="C1" s="86"/>
      <c r="D1" s="86"/>
    </row>
    <row r="3" spans="1:6" ht="37" x14ac:dyDescent="0.45">
      <c r="A3" s="55" t="s">
        <v>51</v>
      </c>
      <c r="B3" s="56" t="s">
        <v>52</v>
      </c>
      <c r="C3" s="56" t="s">
        <v>53</v>
      </c>
      <c r="D3" s="56" t="s">
        <v>50</v>
      </c>
      <c r="E3" s="6"/>
      <c r="F3" s="6"/>
    </row>
    <row r="4" spans="1:6" ht="19" thickBot="1" x14ac:dyDescent="0.5">
      <c r="A4" s="57" t="s">
        <v>91</v>
      </c>
      <c r="B4" s="58">
        <v>63.2</v>
      </c>
      <c r="C4" s="58">
        <v>131.9</v>
      </c>
      <c r="D4" s="59">
        <v>6.8</v>
      </c>
    </row>
    <row r="5" spans="1:6" ht="19" thickBot="1" x14ac:dyDescent="0.5">
      <c r="A5" s="60" t="s">
        <v>37</v>
      </c>
      <c r="B5" s="83">
        <v>159.69999999999999</v>
      </c>
      <c r="C5" s="83">
        <v>129.80000000000001</v>
      </c>
      <c r="D5" s="83">
        <v>8</v>
      </c>
    </row>
    <row r="6" spans="1:6" ht="19" thickBot="1" x14ac:dyDescent="0.5">
      <c r="A6" s="60" t="s">
        <v>38</v>
      </c>
      <c r="B6" s="83">
        <v>12.1</v>
      </c>
      <c r="C6" s="83">
        <v>148.5</v>
      </c>
      <c r="D6" s="83">
        <v>4.9000000000000004</v>
      </c>
    </row>
    <row r="7" spans="1:6" ht="19" thickBot="1" x14ac:dyDescent="0.5">
      <c r="A7" s="60" t="s">
        <v>39</v>
      </c>
      <c r="B7" s="83">
        <v>22.6</v>
      </c>
      <c r="C7" s="83">
        <v>129.5</v>
      </c>
      <c r="D7" s="83">
        <v>4.4000000000000004</v>
      </c>
      <c r="E7" s="51"/>
    </row>
    <row r="8" spans="1:6" ht="19" thickBot="1" x14ac:dyDescent="0.5">
      <c r="A8" s="60" t="s">
        <v>40</v>
      </c>
      <c r="B8" s="83">
        <v>74.7</v>
      </c>
      <c r="C8" s="83">
        <v>98.8</v>
      </c>
      <c r="D8" s="83">
        <v>7.6</v>
      </c>
    </row>
    <row r="9" spans="1:6" ht="19" thickBot="1" x14ac:dyDescent="0.5">
      <c r="A9" s="60" t="s">
        <v>41</v>
      </c>
      <c r="B9" s="83">
        <v>63.7</v>
      </c>
      <c r="C9" s="83">
        <v>164.2</v>
      </c>
      <c r="D9" s="83">
        <v>8.3000000000000007</v>
      </c>
    </row>
    <row r="10" spans="1:6" ht="19" thickBot="1" x14ac:dyDescent="0.5">
      <c r="A10" s="60" t="s">
        <v>42</v>
      </c>
      <c r="B10" s="83">
        <v>52.6</v>
      </c>
      <c r="C10" s="83">
        <v>123.6</v>
      </c>
      <c r="D10" s="83">
        <v>6.5</v>
      </c>
    </row>
    <row r="11" spans="1:6" ht="19" thickBot="1" x14ac:dyDescent="0.5">
      <c r="A11" s="60" t="s">
        <v>43</v>
      </c>
      <c r="B11" s="83">
        <v>101.9</v>
      </c>
      <c r="C11" s="83">
        <v>112</v>
      </c>
      <c r="D11" s="83">
        <v>8.5</v>
      </c>
    </row>
    <row r="12" spans="1:6" ht="19" thickBot="1" x14ac:dyDescent="0.5">
      <c r="A12" s="60" t="s">
        <v>44</v>
      </c>
      <c r="B12" s="83">
        <v>12.9</v>
      </c>
      <c r="C12" s="83">
        <v>128.69999999999999</v>
      </c>
      <c r="D12" s="83">
        <v>4.8</v>
      </c>
    </row>
    <row r="13" spans="1:6" ht="19" thickBot="1" x14ac:dyDescent="0.5">
      <c r="A13" s="60" t="s">
        <v>45</v>
      </c>
      <c r="B13" s="83">
        <v>65.7</v>
      </c>
      <c r="C13" s="83">
        <v>104.8</v>
      </c>
      <c r="D13" s="83">
        <v>5.7</v>
      </c>
    </row>
    <row r="14" spans="1:6" ht="19" thickBot="1" x14ac:dyDescent="0.5">
      <c r="A14" s="60" t="s">
        <v>46</v>
      </c>
      <c r="B14" s="83">
        <v>141.9</v>
      </c>
      <c r="C14" s="83">
        <v>85</v>
      </c>
      <c r="D14" s="83">
        <v>10.3</v>
      </c>
    </row>
    <row r="15" spans="1:6" ht="19" thickBot="1" x14ac:dyDescent="0.5">
      <c r="A15" s="60" t="s">
        <v>47</v>
      </c>
      <c r="B15" s="83">
        <v>45</v>
      </c>
      <c r="C15" s="83">
        <v>159.69999999999999</v>
      </c>
      <c r="D15" s="83">
        <v>7.5</v>
      </c>
    </row>
    <row r="16" spans="1:6" ht="19" thickBot="1" x14ac:dyDescent="0.5">
      <c r="A16" s="60" t="s">
        <v>48</v>
      </c>
      <c r="B16" s="83">
        <v>61.8</v>
      </c>
      <c r="C16" s="83">
        <v>124</v>
      </c>
      <c r="D16" s="83">
        <v>7.6</v>
      </c>
    </row>
    <row r="17" spans="1:4" ht="19" thickBot="1" x14ac:dyDescent="0.5">
      <c r="A17" s="60" t="s">
        <v>49</v>
      </c>
      <c r="B17" s="83">
        <v>74</v>
      </c>
      <c r="C17" s="83">
        <v>119.4</v>
      </c>
      <c r="D17" s="83">
        <v>8.5</v>
      </c>
    </row>
    <row r="20" spans="1:4" ht="18.5" x14ac:dyDescent="0.45">
      <c r="A20" s="82" t="s">
        <v>93</v>
      </c>
    </row>
  </sheetData>
  <pageMargins left="0.7" right="0.7" top="0.78740157499999996" bottom="0.78740157499999996"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9</vt:i4>
      </vt:variant>
    </vt:vector>
  </HeadingPairs>
  <TitlesOfParts>
    <vt:vector size="9" baseType="lpstr">
      <vt:lpstr>Anleitung</vt:lpstr>
      <vt:lpstr>1. Datenerfassung </vt:lpstr>
      <vt:lpstr>2. Cockpit I</vt:lpstr>
      <vt:lpstr>3. Cockpit II</vt:lpstr>
      <vt:lpstr>4. Vergleich Schweiz</vt:lpstr>
      <vt:lpstr>5. Berufsunfall</vt:lpstr>
      <vt:lpstr>6. Nichtberufsunfall</vt:lpstr>
      <vt:lpstr>7. Krankheit</vt:lpstr>
      <vt:lpstr>8. Branchendaten </vt:lpstr>
    </vt:vector>
  </TitlesOfParts>
  <Company>SUVA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Arfassung und Auswertung der Absenzen</dc:title>
  <dc:subject>Erfassung und Auswertung der Absenzen</dc:subject>
  <dc:creator>Suva</dc:creator>
  <cp:keywords>Absenzen, BU, NBU, Krankheit</cp:keywords>
  <cp:lastModifiedBy>Schmid Peter (SDP)</cp:lastModifiedBy>
  <cp:lastPrinted>2015-07-01T14:17:46Z</cp:lastPrinted>
  <dcterms:created xsi:type="dcterms:W3CDTF">2015-06-11T09:35:06Z</dcterms:created>
  <dcterms:modified xsi:type="dcterms:W3CDTF">2021-03-16T07:44:53Z</dcterms:modified>
  <cp:category>Absenzenmanagement</cp:category>
</cp:coreProperties>
</file>